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992C8003-4C0C-4BDF-8AE9-0D987ADFE4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definedNames>
    <definedName name="_xlnm._FilterDatabase" localSheetId="0" hidden="1">Лист1!$A$13:$M$181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G10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F161" i="1" l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J161" i="1"/>
  <c r="L161" i="1" s="1"/>
  <c r="J162" i="1"/>
  <c r="L162" i="1" s="1"/>
  <c r="J163" i="1"/>
  <c r="L163" i="1" s="1"/>
  <c r="J164" i="1"/>
  <c r="L164" i="1" s="1"/>
  <c r="J165" i="1"/>
  <c r="L165" i="1" s="1"/>
  <c r="J166" i="1"/>
  <c r="L166" i="1" s="1"/>
  <c r="J167" i="1"/>
  <c r="L167" i="1" s="1"/>
  <c r="J168" i="1"/>
  <c r="L168" i="1" s="1"/>
  <c r="J169" i="1"/>
  <c r="L169" i="1" s="1"/>
  <c r="J170" i="1"/>
  <c r="L170" i="1" s="1"/>
  <c r="J171" i="1"/>
  <c r="L171" i="1" s="1"/>
  <c r="J172" i="1"/>
  <c r="L172" i="1" s="1"/>
  <c r="J173" i="1"/>
  <c r="L173" i="1" s="1"/>
  <c r="J174" i="1"/>
  <c r="L174" i="1" s="1"/>
  <c r="J175" i="1"/>
  <c r="L175" i="1" s="1"/>
  <c r="J176" i="1"/>
  <c r="L176" i="1" s="1"/>
  <c r="J177" i="1"/>
  <c r="L177" i="1" s="1"/>
  <c r="J178" i="1"/>
  <c r="L178" i="1" s="1"/>
  <c r="J179" i="1"/>
  <c r="L179" i="1" s="1"/>
  <c r="J180" i="1"/>
  <c r="L180" i="1" s="1"/>
  <c r="J181" i="1"/>
  <c r="L181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J130" i="1"/>
  <c r="L130" i="1" s="1"/>
  <c r="J131" i="1"/>
  <c r="L131" i="1" s="1"/>
  <c r="J132" i="1"/>
  <c r="L132" i="1" s="1"/>
  <c r="J133" i="1"/>
  <c r="L133" i="1" s="1"/>
  <c r="J134" i="1"/>
  <c r="L134" i="1" s="1"/>
  <c r="J135" i="1"/>
  <c r="L135" i="1" s="1"/>
  <c r="J136" i="1"/>
  <c r="L136" i="1" s="1"/>
  <c r="J137" i="1"/>
  <c r="L137" i="1" s="1"/>
  <c r="J138" i="1"/>
  <c r="L138" i="1" s="1"/>
  <c r="J139" i="1"/>
  <c r="L139" i="1" s="1"/>
  <c r="J140" i="1"/>
  <c r="L140" i="1" s="1"/>
  <c r="J141" i="1"/>
  <c r="L141" i="1" s="1"/>
  <c r="J142" i="1"/>
  <c r="L142" i="1" s="1"/>
  <c r="J143" i="1"/>
  <c r="L143" i="1" s="1"/>
  <c r="J144" i="1"/>
  <c r="L144" i="1" s="1"/>
  <c r="J145" i="1"/>
  <c r="L145" i="1" s="1"/>
  <c r="J146" i="1"/>
  <c r="L146" i="1" s="1"/>
  <c r="J147" i="1"/>
  <c r="L147" i="1" s="1"/>
  <c r="J148" i="1"/>
  <c r="L148" i="1" s="1"/>
  <c r="J149" i="1"/>
  <c r="L149" i="1" s="1"/>
  <c r="J150" i="1"/>
  <c r="L150" i="1" s="1"/>
  <c r="J151" i="1"/>
  <c r="L151" i="1" s="1"/>
  <c r="J152" i="1"/>
  <c r="L152" i="1" s="1"/>
  <c r="J153" i="1"/>
  <c r="L153" i="1" s="1"/>
  <c r="J154" i="1"/>
  <c r="L154" i="1" s="1"/>
  <c r="J155" i="1"/>
  <c r="L155" i="1" s="1"/>
  <c r="J156" i="1"/>
  <c r="L156" i="1" s="1"/>
  <c r="J157" i="1"/>
  <c r="L157" i="1" s="1"/>
  <c r="J158" i="1"/>
  <c r="L158" i="1" s="1"/>
  <c r="J159" i="1"/>
  <c r="L159" i="1" s="1"/>
  <c r="J160" i="1"/>
  <c r="L160" i="1" s="1"/>
  <c r="F128" i="1"/>
  <c r="H128" i="1" s="1"/>
  <c r="F129" i="1"/>
  <c r="H129" i="1" s="1"/>
  <c r="J128" i="1"/>
  <c r="L128" i="1" s="1"/>
  <c r="J129" i="1"/>
  <c r="L129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H118" i="1" s="1"/>
  <c r="F119" i="1"/>
  <c r="H119" i="1" s="1"/>
  <c r="F120" i="1"/>
  <c r="H120" i="1" s="1"/>
  <c r="F121" i="1"/>
  <c r="H121" i="1" s="1"/>
  <c r="F122" i="1"/>
  <c r="F123" i="1"/>
  <c r="H123" i="1" s="1"/>
  <c r="F124" i="1"/>
  <c r="H124" i="1" s="1"/>
  <c r="F125" i="1"/>
  <c r="H125" i="1" s="1"/>
  <c r="F126" i="1"/>
  <c r="H126" i="1" s="1"/>
  <c r="F127" i="1"/>
  <c r="H127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2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J70" i="1"/>
  <c r="L70" i="1" s="1"/>
  <c r="J71" i="1"/>
  <c r="L71" i="1" s="1"/>
  <c r="J72" i="1"/>
  <c r="L72" i="1" s="1"/>
  <c r="J73" i="1"/>
  <c r="L73" i="1" s="1"/>
  <c r="J74" i="1"/>
  <c r="L74" i="1" s="1"/>
  <c r="J75" i="1"/>
  <c r="L75" i="1" s="1"/>
  <c r="J76" i="1"/>
  <c r="L76" i="1" s="1"/>
  <c r="J77" i="1"/>
  <c r="L77" i="1" s="1"/>
  <c r="J78" i="1"/>
  <c r="L78" i="1" s="1"/>
  <c r="J79" i="1"/>
  <c r="L79" i="1" s="1"/>
  <c r="J80" i="1"/>
  <c r="L80" i="1" s="1"/>
  <c r="J81" i="1"/>
  <c r="L81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95" i="1"/>
  <c r="L95" i="1" s="1"/>
  <c r="J96" i="1"/>
  <c r="L96" i="1" s="1"/>
  <c r="J97" i="1"/>
  <c r="L97" i="1" s="1"/>
  <c r="J98" i="1"/>
  <c r="L98" i="1" s="1"/>
  <c r="J99" i="1"/>
  <c r="L99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J64" i="1"/>
  <c r="L64" i="1" s="1"/>
  <c r="J65" i="1"/>
  <c r="L65" i="1" s="1"/>
  <c r="J66" i="1"/>
  <c r="L66" i="1" s="1"/>
  <c r="J67" i="1"/>
  <c r="L67" i="1" s="1"/>
  <c r="J68" i="1"/>
  <c r="L68" i="1" s="1"/>
  <c r="J69" i="1"/>
  <c r="L69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J14" i="1"/>
  <c r="J15" i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L14" i="1"/>
  <c r="L15" i="1"/>
  <c r="K9" i="1" l="1"/>
  <c r="G9" i="1" l="1"/>
</calcChain>
</file>

<file path=xl/sharedStrings.xml><?xml version="1.0" encoding="utf-8"?>
<sst xmlns="http://schemas.openxmlformats.org/spreadsheetml/2006/main" count="537" uniqueCount="215">
  <si>
    <t>e-pasts:</t>
  </si>
  <si>
    <t>Название</t>
  </si>
  <si>
    <t>Контакты</t>
  </si>
  <si>
    <t>Коллич.</t>
  </si>
  <si>
    <t>Условия;</t>
  </si>
  <si>
    <t>Опт с доставкой</t>
  </si>
  <si>
    <t>Коммент</t>
  </si>
  <si>
    <t>WhatsApp</t>
  </si>
  <si>
    <t>Имя/Фамилия/Название</t>
  </si>
  <si>
    <t>Контейнер</t>
  </si>
  <si>
    <t>Размер</t>
  </si>
  <si>
    <t>Сотр. Минимум</t>
  </si>
  <si>
    <t>Сумма заказа</t>
  </si>
  <si>
    <t>Курс</t>
  </si>
  <si>
    <t>Столбец3</t>
  </si>
  <si>
    <t>Оптовая цена ЕВРО</t>
  </si>
  <si>
    <t>Оптовая цена РУБЛИ</t>
  </si>
  <si>
    <t>Оптовая сумма РУБЛИ</t>
  </si>
  <si>
    <t>Розничная цена ЕВРО</t>
  </si>
  <si>
    <t>Оптовый
 Заказ</t>
  </si>
  <si>
    <t>Розничный 
Заказ</t>
  </si>
  <si>
    <t>Розничная сумма РУБЛИ</t>
  </si>
  <si>
    <t>Розничная цена Рубли</t>
  </si>
  <si>
    <t>Abies koreana</t>
  </si>
  <si>
    <t>10l</t>
  </si>
  <si>
    <t>60 cm</t>
  </si>
  <si>
    <t>80 cm</t>
  </si>
  <si>
    <t>100 cm</t>
  </si>
  <si>
    <t>Abies koreana Blauer Eskimo</t>
  </si>
  <si>
    <t>2.2l</t>
  </si>
  <si>
    <t>Pa 50 cm</t>
  </si>
  <si>
    <t>Abies koreana Cis</t>
  </si>
  <si>
    <t>Abies koreana Kohout’s Icebreaker PBR</t>
  </si>
  <si>
    <t>Abies koreana Kristallkugel</t>
  </si>
  <si>
    <t>Abies pinsapo Horstmann</t>
  </si>
  <si>
    <t>Acer platanoides Crimson Sentry</t>
  </si>
  <si>
    <t>180 – 230 cm</t>
  </si>
  <si>
    <t>Acer platanoides Drummondii</t>
  </si>
  <si>
    <t>Acer platanoides Globosum</t>
  </si>
  <si>
    <t>Acer platanoides Princeton Gold</t>
  </si>
  <si>
    <t>Acer platanoides Purple Globe</t>
  </si>
  <si>
    <t>Betula pendula fastigiata Joes PBR</t>
  </si>
  <si>
    <t>5l</t>
  </si>
  <si>
    <t>90 cm</t>
  </si>
  <si>
    <t>Betula utilis Doorenbos</t>
  </si>
  <si>
    <t>120 - 140 cm</t>
  </si>
  <si>
    <t>Catalpa bignionoides</t>
  </si>
  <si>
    <t>170 cm</t>
  </si>
  <si>
    <t>30l</t>
  </si>
  <si>
    <t>180 cm – 230 cm</t>
  </si>
  <si>
    <t>Chamaecparis lawsoniana Rimpelaar</t>
  </si>
  <si>
    <t>Pa 70 cm</t>
  </si>
  <si>
    <t>Chamaecyapris pisifera Golden Mop</t>
  </si>
  <si>
    <t>Pa 100 cm</t>
  </si>
  <si>
    <t>Chamaecyparis obtusa Aurora</t>
  </si>
  <si>
    <t>Pa 80 cm</t>
  </si>
  <si>
    <t>Chamaecyparis obtusa Gitte</t>
  </si>
  <si>
    <t>Chamaecyparis obtusa Nana Gracilis</t>
  </si>
  <si>
    <t>Pa 60 cm</t>
  </si>
  <si>
    <t>Fagus sylvatica Dawyck Purple</t>
  </si>
  <si>
    <t>60 - 80 cm</t>
  </si>
  <si>
    <t>Juniperus communis Goldschatz</t>
  </si>
  <si>
    <t>Juniperus communis Green Carpet</t>
  </si>
  <si>
    <t>Juniperus communis Greenmantle</t>
  </si>
  <si>
    <t>Juniperus communis Sibirica</t>
  </si>
  <si>
    <t>Pa 80 – 90 cm</t>
  </si>
  <si>
    <t>Juniperus communis Zeal</t>
  </si>
  <si>
    <t>Juniperus horizontalis Glacier</t>
  </si>
  <si>
    <t>Juniperus horizontalis Golden Carpet</t>
  </si>
  <si>
    <t>Pa 70 – 90 cm</t>
  </si>
  <si>
    <t>Juniperus horizontalis Prince of Wales</t>
  </si>
  <si>
    <t>Juniperus pfitzeriana Gold Star</t>
  </si>
  <si>
    <t>Pa 90 cm</t>
  </si>
  <si>
    <t>Juniperus procumbens Nana</t>
  </si>
  <si>
    <t>Juniperus squamata Blue Star</t>
  </si>
  <si>
    <t>Pa 80 – 100 cm</t>
  </si>
  <si>
    <t>Picea abies Gold Nugget</t>
  </si>
  <si>
    <t>Picea abies Inversa</t>
  </si>
  <si>
    <t>Pa 80 - 100 cm</t>
  </si>
  <si>
    <t>Picea abies WB Plane</t>
  </si>
  <si>
    <t>Picea omorika Nana</t>
  </si>
  <si>
    <t>Picea omorika Peve Tijn</t>
  </si>
  <si>
    <t>Picea orientalis Aureospicata</t>
  </si>
  <si>
    <t>40 cm</t>
  </si>
  <si>
    <t>Picea pungens Brynek</t>
  </si>
  <si>
    <t>Picea pungens Glauca Globosa</t>
  </si>
  <si>
    <t>Pa 90 - 100 cm</t>
  </si>
  <si>
    <t>Picea pungens Glauca Globosa wiosna 2022</t>
  </si>
  <si>
    <t>30 x 30 cm</t>
  </si>
  <si>
    <t>Picea pungens Iseli Fastigiate od czerwca</t>
  </si>
  <si>
    <t>Picea pungens Tokarz</t>
  </si>
  <si>
    <t>20l</t>
  </si>
  <si>
    <t>Pinus cembra</t>
  </si>
  <si>
    <t>120 cm</t>
  </si>
  <si>
    <t>160 cm</t>
  </si>
  <si>
    <t>Pinus densiflora Jane Kluis</t>
  </si>
  <si>
    <t>Pinus densiflora Kim wiosna 2022</t>
  </si>
  <si>
    <t>Pa 40 cm</t>
  </si>
  <si>
    <t>Pinus densiflora Low Glow</t>
  </si>
  <si>
    <t>Pinus densiflora Low GLow</t>
  </si>
  <si>
    <t>Pa 120 cm</t>
  </si>
  <si>
    <t>Pinus densiflora Meylan Compact</t>
  </si>
  <si>
    <t>Pinus densiflora Umbraculifera</t>
  </si>
  <si>
    <t>Pinus flexilis Vanderwolf’s Pyramid</t>
  </si>
  <si>
    <t>40 - 50 cm</t>
  </si>
  <si>
    <t>Pinus heldreichii Atze Saule wiosna 2022</t>
  </si>
  <si>
    <t>30 cm</t>
  </si>
  <si>
    <t>Pinus heldreichii Compact Gem</t>
  </si>
  <si>
    <t>Pinus heldreichii Hera  wiosna 2022</t>
  </si>
  <si>
    <t>Pa 70 -80 cm</t>
  </si>
  <si>
    <t>Pinus jeffreyi Joppi</t>
  </si>
  <si>
    <t>Pinus jeffreyi Joppi  wiosna 2022</t>
  </si>
  <si>
    <t>Pa 100 – 120 cm</t>
  </si>
  <si>
    <t>Pinus koraensis Winton Gee Broom</t>
  </si>
  <si>
    <t>20 x 20 cm</t>
  </si>
  <si>
    <t>Pinus leucodermis Malinki  wiosna 2022</t>
  </si>
  <si>
    <t>Pinus leucodermis Mint Truffle wios. 2022</t>
  </si>
  <si>
    <t>30 -40 cm</t>
  </si>
  <si>
    <t>Pinus leucodermis Pirin</t>
  </si>
  <si>
    <t>Pinus leucodermis Smidtii</t>
  </si>
  <si>
    <t>15 x 15 cm</t>
  </si>
  <si>
    <t>Pinus mugo Benjamin</t>
  </si>
  <si>
    <t>40 x 40 cm</t>
  </si>
  <si>
    <t>Pa 90 – 100 cm</t>
  </si>
  <si>
    <t>Pinus mugo Carsten’s Wintergold</t>
  </si>
  <si>
    <t>Pinus mugo Fruchte WB</t>
  </si>
  <si>
    <t>Pa 50 -60 cm</t>
  </si>
  <si>
    <t>Pinus mugo Golden Glow</t>
  </si>
  <si>
    <t>Pinus mugo Hostyn Gold  wiosna 2022</t>
  </si>
  <si>
    <t>Pinus mugo Humpy</t>
  </si>
  <si>
    <t>Pinus mugo Jacobsen</t>
  </si>
  <si>
    <t>Pinus mugo Kostelnicek</t>
  </si>
  <si>
    <t>Pinus mugo Krnak</t>
  </si>
  <si>
    <t>Pinus mugo Krnak  wiosna 2022</t>
  </si>
  <si>
    <t>Pinus mugo Minikin</t>
  </si>
  <si>
    <t>Pinus mugo Ophir</t>
  </si>
  <si>
    <t>Pa 70 – 80 cm</t>
  </si>
  <si>
    <t>Pinus mugo pumilio</t>
  </si>
  <si>
    <t>Pinus mugo San Sebastian</t>
  </si>
  <si>
    <t>Pinus mugo Schweizer Tourist</t>
  </si>
  <si>
    <t>Pinus mugo Tyler</t>
  </si>
  <si>
    <t>Pinus mugo uncinata Wiel</t>
  </si>
  <si>
    <t>Pinus mugo Varella</t>
  </si>
  <si>
    <t>25 x 25 cm</t>
  </si>
  <si>
    <t>Pinus mugo Wintergold</t>
  </si>
  <si>
    <t>Pinus nigra Bayo</t>
  </si>
  <si>
    <t>Pinus nigra Bayo  wiosna 2022</t>
  </si>
  <si>
    <t>Pinus nigra Black Prince</t>
  </si>
  <si>
    <t>Pinus nigra Black Prince  wiosna 2022</t>
  </si>
  <si>
    <t>Pinus nigra Borovany</t>
  </si>
  <si>
    <t>Pinus nigra Britte</t>
  </si>
  <si>
    <t>Pinus nigra Cabanensis Nana</t>
  </si>
  <si>
    <t>Pinus nigra Globosa Vidiris</t>
  </si>
  <si>
    <t>Pinus nigra Goldfingers</t>
  </si>
  <si>
    <t>Pinus nigra Green Rocket</t>
  </si>
  <si>
    <t>50 cm</t>
  </si>
  <si>
    <t>Pinus nigra Green Tower</t>
  </si>
  <si>
    <t>30 – 40 cm</t>
  </si>
  <si>
    <t>Pinus nigra Greg Williams</t>
  </si>
  <si>
    <t>Pinus nigra Hubert</t>
  </si>
  <si>
    <t>Pa 60 -70 cm</t>
  </si>
  <si>
    <t>Pinus nigra Jursa</t>
  </si>
  <si>
    <t>Pinus nigra Lucia</t>
  </si>
  <si>
    <t>Pinus nigra Marie Bregeon PBR</t>
  </si>
  <si>
    <t>35 x 35 cm</t>
  </si>
  <si>
    <t>Pinus nigra Molette  wiosna 2022</t>
  </si>
  <si>
    <t>Pinus nigra Obelisk  wiosna 2022</t>
  </si>
  <si>
    <t>Pinus nigra Petra</t>
  </si>
  <si>
    <t>Pinus nigra Petra  wiosna 2022</t>
  </si>
  <si>
    <t>Pinus nigra Richard   wiosna 2022</t>
  </si>
  <si>
    <t>Pinus nigra Spielberg  wiosna 2022</t>
  </si>
  <si>
    <t>Pinus nigra Summer Breeze PBR</t>
  </si>
  <si>
    <t>Pinus nigra Zimmer</t>
  </si>
  <si>
    <t>Pinus parviflora Fukuzumi</t>
  </si>
  <si>
    <t>3l</t>
  </si>
  <si>
    <t>Pinus parviflora Goldilocks</t>
  </si>
  <si>
    <t>20 cm</t>
  </si>
  <si>
    <t>Pinus parviflora Green Monkey</t>
  </si>
  <si>
    <t>Pinus schwerinii Wiethorst</t>
  </si>
  <si>
    <t>Pinus strobus Green Twist</t>
  </si>
  <si>
    <t>Pinus strobus Greg</t>
  </si>
  <si>
    <t>Pinus strobus Lany</t>
  </si>
  <si>
    <t>Pinus strobus Louie</t>
  </si>
  <si>
    <t>Pinus strobus Macopin</t>
  </si>
  <si>
    <t>Pinus strobus Sea Urchin</t>
  </si>
  <si>
    <t>Pinus sylvestris Frensham</t>
  </si>
  <si>
    <t>Pinus sylvestris Watereri</t>
  </si>
  <si>
    <t>Pinus thunbergii Ogon</t>
  </si>
  <si>
    <t>Pinus thunbergii Thunderhead</t>
  </si>
  <si>
    <t>Pinus uncinata Compacta Nana</t>
  </si>
  <si>
    <t>60 x 60 cm</t>
  </si>
  <si>
    <t>Pinus uncinata Grune Welle</t>
  </si>
  <si>
    <t>Pinus uncinata Nana</t>
  </si>
  <si>
    <t>Pa 60 – 70 cm</t>
  </si>
  <si>
    <t>Pinus uncinata Titus</t>
  </si>
  <si>
    <t>Pinus uncinata Wiel</t>
  </si>
  <si>
    <t>Quercus robur Fastigiata</t>
  </si>
  <si>
    <t>300 – 400 cm</t>
  </si>
  <si>
    <t>Thuja occidentalis Danica</t>
  </si>
  <si>
    <t>Thuja occidentalis Golden Tuffet</t>
  </si>
  <si>
    <t>Thuja occidentalis Mirjam</t>
  </si>
  <si>
    <t>Thuja occidentalis Smaragd</t>
  </si>
  <si>
    <t>Thuja plicata Kager’s Beauty</t>
  </si>
  <si>
    <t>Thuja plicata Whipcord</t>
  </si>
  <si>
    <t>Pa 100 / 120 cm</t>
  </si>
  <si>
    <t>Столбец1</t>
  </si>
  <si>
    <t>Столбец2</t>
  </si>
  <si>
    <t>Столбец4</t>
  </si>
  <si>
    <t>Сезон: Лето2022</t>
  </si>
  <si>
    <t>Минимальный заказ для опта 200 евро. Получение на складе в Мск/СПб.</t>
  </si>
  <si>
    <t>Дата; 20.06.22</t>
  </si>
  <si>
    <t>WWW.PRODAZHA-RASTENIJ.RU</t>
  </si>
  <si>
    <t>+79672735757</t>
  </si>
  <si>
    <t>zakaz.plants@gmail.com</t>
  </si>
  <si>
    <t>Название: прайс 2 (PL)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</si>
</sst>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14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3" borderId="0" xfId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>
      <protection locked="0"/>
    </xf>
    <xf numFmtId="49" fontId="1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>
      <alignment horizontal="right" vertical="center"/>
    </xf>
    <xf numFmtId="2" fontId="17" fillId="2" borderId="5" xfId="0" applyNumberFormat="1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2" fontId="13" fillId="0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3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vertical="center"/>
    </xf>
    <xf numFmtId="2" fontId="13" fillId="0" borderId="7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 vertical="center"/>
    </xf>
    <xf numFmtId="2" fontId="15" fillId="0" borderId="1" xfId="0" applyNumberFormat="1" applyFont="1" applyFill="1" applyBorder="1" applyAlignment="1" applyProtection="1">
      <alignment horizontal="right" vertical="center"/>
      <protection locked="0"/>
    </xf>
    <xf numFmtId="2" fontId="16" fillId="0" borderId="1" xfId="0" applyNumberFormat="1" applyFont="1" applyFill="1" applyBorder="1" applyAlignment="1" applyProtection="1">
      <alignment horizontal="right" vertical="center"/>
      <protection locked="0"/>
    </xf>
    <xf numFmtId="2" fontId="16" fillId="0" borderId="5" xfId="0" applyNumberFormat="1" applyFont="1" applyFill="1" applyBorder="1" applyAlignment="1" applyProtection="1">
      <alignment horizontal="right" vertical="center"/>
      <protection locked="0"/>
    </xf>
    <xf numFmtId="2" fontId="16" fillId="2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2" fontId="8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righ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3" borderId="0" xfId="1" applyFill="1" applyProtection="1">
      <protection locked="0"/>
    </xf>
  </cellXfs>
  <cellStyles count="3">
    <cellStyle name="Гиперссылка" xfId="1" builtinId="8"/>
    <cellStyle name="Денежный" xfId="2" builtinId="4"/>
    <cellStyle name="Обычный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0000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color rgb="FF000000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3:Q181" totalsRowShown="0" headerRowDxfId="21" dataDxfId="19" headerRowBorderDxfId="20" tableBorderDxfId="18" totalsRowBorderDxfId="17">
  <autoFilter ref="A13:Q181" xr:uid="{00000000-0009-0000-0100-000001000000}"/>
  <sortState xmlns:xlrd2="http://schemas.microsoft.com/office/spreadsheetml/2017/richdata2" ref="A14:O1746">
    <sortCondition ref="A14"/>
  </sortState>
  <tableColumns count="17">
    <tableColumn id="1" xr3:uid="{00000000-0010-0000-0000-000001000000}" name="Название" dataDxfId="16"/>
    <tableColumn id="2" xr3:uid="{00000000-0010-0000-0000-000002000000}" name="Контейнер" dataDxfId="15"/>
    <tableColumn id="11" xr3:uid="{00000000-0010-0000-0000-00000B000000}" name="Размер" dataDxfId="14"/>
    <tableColumn id="12" xr3:uid="{00000000-0010-0000-0000-00000C000000}" name="Сотр. Минимум" dataDxfId="13"/>
    <tableColumn id="13" xr3:uid="{00000000-0010-0000-0000-00000D000000}" name="Оптовая цена ЕВРО" dataDxfId="12"/>
    <tableColumn id="3" xr3:uid="{00000000-0010-0000-0000-000003000000}" name="Оптовая цена РУБЛИ" dataDxfId="11">
      <calculatedColumnFormula>E14:E181*$G$11</calculatedColumnFormula>
    </tableColumn>
    <tableColumn id="4" xr3:uid="{00000000-0010-0000-0000-000004000000}" name="Оптовый_x000a_ Заказ" dataDxfId="10"/>
    <tableColumn id="8" xr3:uid="{00000000-0010-0000-0000-000008000000}" name="Оптовая сумма РУБЛИ" dataDxfId="9">
      <calculatedColumnFormula>G14:G181*F14:F181</calculatedColumnFormula>
    </tableColumn>
    <tableColumn id="14" xr3:uid="{00000000-0010-0000-0000-00000E000000}" name="Розничная цена ЕВРО" dataDxfId="8">
      <calculatedColumnFormula>E14:E181*1.5</calculatedColumnFormula>
    </tableColumn>
    <tableColumn id="20" xr3:uid="{00000000-0010-0000-0000-000014000000}" name="Розничная цена Рубли" dataDxfId="7">
      <calculatedColumnFormula>I14:I181*$G$11</calculatedColumnFormula>
    </tableColumn>
    <tableColumn id="5" xr3:uid="{00000000-0010-0000-0000-000005000000}" name="Розничный _x000a_Заказ" dataDxfId="6"/>
    <tableColumn id="9" xr3:uid="{00000000-0010-0000-0000-000009000000}" name="Розничная сумма РУБЛИ" dataDxfId="5">
      <calculatedColumnFormula>K14:K181*J14:J181</calculatedColumnFormula>
    </tableColumn>
    <tableColumn id="15" xr3:uid="{00000000-0010-0000-0000-00000F000000}" name="Коммент" dataDxfId="4"/>
    <tableColumn id="18" xr3:uid="{00000000-0010-0000-0000-000012000000}" name="Столбец1" dataDxfId="3"/>
    <tableColumn id="21" xr3:uid="{00000000-0010-0000-0000-000015000000}" name="Столбец2" dataDxfId="2"/>
    <tableColumn id="19" xr3:uid="{00000000-0010-0000-0000-000013000000}" name="Столбец3" dataDxfId="1"/>
    <tableColumn id="22" xr3:uid="{00000000-0010-0000-0000-000016000000}" name="Столбец4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dazha-rastenij.ru/" TargetMode="External"/><Relationship Id="rId1" Type="http://schemas.openxmlformats.org/officeDocument/2006/relationships/hyperlink" Target="mailto:zakaz.plants@gmail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"/>
  <sheetViews>
    <sheetView tabSelected="1" workbookViewId="0">
      <selection activeCell="A5" sqref="A5"/>
    </sheetView>
  </sheetViews>
  <sheetFormatPr defaultRowHeight="14.5" x14ac:dyDescent="0.35"/>
  <cols>
    <col min="1" max="1" width="41.26953125" customWidth="1"/>
    <col min="2" max="2" width="13.26953125" style="1" customWidth="1"/>
    <col min="3" max="3" width="15.81640625" style="1" customWidth="1"/>
    <col min="4" max="4" width="10" style="1" customWidth="1"/>
    <col min="5" max="5" width="13.1796875" style="1" customWidth="1"/>
    <col min="6" max="6" width="12.1796875" style="1" customWidth="1"/>
    <col min="7" max="7" width="11.54296875" style="1" customWidth="1"/>
    <col min="8" max="8" width="12.453125" style="1" customWidth="1"/>
    <col min="9" max="9" width="12.7265625" style="84" customWidth="1"/>
    <col min="10" max="11" width="12.7265625" style="2" customWidth="1"/>
    <col min="12" max="12" width="14.453125" style="2" customWidth="1"/>
    <col min="13" max="13" width="11.54296875" style="3" customWidth="1"/>
    <col min="14" max="14" width="38.81640625" hidden="1" customWidth="1"/>
    <col min="15" max="15" width="11.453125" style="60" hidden="1" customWidth="1"/>
    <col min="16" max="16" width="11.7265625" hidden="1" customWidth="1"/>
    <col min="17" max="17" width="9.1796875" hidden="1" customWidth="1"/>
  </cols>
  <sheetData>
    <row r="1" spans="1:17" x14ac:dyDescent="0.35">
      <c r="A1" s="6"/>
      <c r="B1" s="31" t="s">
        <v>7</v>
      </c>
      <c r="C1" s="30" t="s">
        <v>212</v>
      </c>
      <c r="D1" s="7"/>
      <c r="E1" s="7"/>
      <c r="F1" s="7"/>
      <c r="G1" s="7"/>
      <c r="H1" s="7"/>
      <c r="I1" s="80"/>
      <c r="J1" s="7"/>
      <c r="K1" s="7"/>
      <c r="L1" s="7"/>
      <c r="M1" s="22"/>
    </row>
    <row r="2" spans="1:17" ht="21" customHeight="1" x14ac:dyDescent="0.35">
      <c r="A2" s="91" t="s">
        <v>211</v>
      </c>
      <c r="B2" s="32" t="s">
        <v>0</v>
      </c>
      <c r="C2" s="10" t="s">
        <v>213</v>
      </c>
      <c r="D2" s="20"/>
      <c r="E2" s="20"/>
      <c r="F2" s="20"/>
      <c r="G2" s="21"/>
      <c r="H2" s="21"/>
      <c r="I2" s="81"/>
      <c r="J2" s="57"/>
      <c r="K2" s="23"/>
      <c r="L2" s="34"/>
      <c r="M2" s="12"/>
    </row>
    <row r="3" spans="1:17" x14ac:dyDescent="0.35">
      <c r="A3" s="8"/>
      <c r="B3" s="14" t="s">
        <v>8</v>
      </c>
      <c r="C3" s="87"/>
      <c r="D3" s="88"/>
      <c r="E3" s="11"/>
      <c r="F3" s="11"/>
      <c r="G3" s="11"/>
      <c r="H3" s="11"/>
      <c r="I3" s="81"/>
      <c r="J3" s="57"/>
      <c r="K3" s="23"/>
      <c r="L3" s="34"/>
      <c r="M3" s="12"/>
    </row>
    <row r="4" spans="1:17" x14ac:dyDescent="0.35">
      <c r="A4" s="8"/>
      <c r="B4" s="14" t="s">
        <v>2</v>
      </c>
      <c r="C4" s="89"/>
      <c r="D4" s="90"/>
      <c r="E4" s="9"/>
      <c r="F4" s="9"/>
      <c r="G4" s="9"/>
      <c r="H4" s="9"/>
      <c r="I4" s="14"/>
      <c r="J4" s="9"/>
      <c r="K4" s="9"/>
      <c r="L4" s="9"/>
      <c r="M4" s="12"/>
    </row>
    <row r="5" spans="1:17" x14ac:dyDescent="0.35">
      <c r="A5" s="29" t="s">
        <v>214</v>
      </c>
      <c r="B5" s="9"/>
      <c r="C5" s="9"/>
      <c r="D5" s="9"/>
      <c r="E5" s="9"/>
      <c r="F5" s="9"/>
      <c r="G5" s="9"/>
      <c r="H5" s="9"/>
      <c r="I5" s="14"/>
      <c r="J5" s="9"/>
      <c r="K5" s="9"/>
      <c r="L5" s="9"/>
      <c r="M5" s="12"/>
    </row>
    <row r="6" spans="1:17" x14ac:dyDescent="0.35">
      <c r="A6" s="29" t="s">
        <v>208</v>
      </c>
      <c r="B6" s="9"/>
      <c r="C6" s="9"/>
      <c r="D6" s="9"/>
      <c r="E6" s="9"/>
      <c r="F6" s="9"/>
      <c r="G6" s="9"/>
      <c r="H6" s="9"/>
      <c r="I6" s="14"/>
      <c r="J6" s="9"/>
      <c r="K6" s="9"/>
      <c r="L6" s="9"/>
      <c r="M6" s="12"/>
    </row>
    <row r="7" spans="1:17" x14ac:dyDescent="0.35">
      <c r="A7" s="29" t="s">
        <v>210</v>
      </c>
      <c r="B7" s="16"/>
      <c r="C7" s="17"/>
      <c r="D7" s="9"/>
      <c r="E7" s="13"/>
      <c r="F7" s="13"/>
      <c r="G7" s="85"/>
      <c r="H7" s="85"/>
      <c r="I7" s="86"/>
      <c r="J7" s="58"/>
      <c r="K7" s="24"/>
      <c r="L7" s="35"/>
      <c r="M7" s="12"/>
    </row>
    <row r="8" spans="1:17" x14ac:dyDescent="0.35">
      <c r="A8" s="29" t="s">
        <v>4</v>
      </c>
      <c r="B8" s="16"/>
      <c r="C8" s="12"/>
      <c r="D8" s="14"/>
      <c r="E8" s="9"/>
      <c r="F8" s="9"/>
      <c r="G8" s="12"/>
      <c r="H8" s="34"/>
      <c r="I8" s="81"/>
      <c r="J8" s="57"/>
      <c r="K8" s="23"/>
      <c r="L8" s="34"/>
      <c r="M8" s="34"/>
    </row>
    <row r="9" spans="1:17" x14ac:dyDescent="0.35">
      <c r="A9" s="29" t="s">
        <v>5</v>
      </c>
      <c r="B9" s="18"/>
      <c r="C9" s="17"/>
      <c r="D9" s="9"/>
      <c r="E9" s="9"/>
      <c r="F9" s="14" t="s">
        <v>12</v>
      </c>
      <c r="G9" s="37">
        <f>SUM(Таблица1[Оптовая сумма РУБЛИ])</f>
        <v>0</v>
      </c>
      <c r="H9" s="26"/>
      <c r="I9" s="82"/>
      <c r="J9" s="26"/>
      <c r="K9" s="42">
        <f>SUM(L14:L181)</f>
        <v>0</v>
      </c>
      <c r="L9" s="34"/>
      <c r="M9" s="39"/>
    </row>
    <row r="10" spans="1:17" x14ac:dyDescent="0.35">
      <c r="A10" s="8" t="s">
        <v>209</v>
      </c>
      <c r="B10" s="18"/>
      <c r="C10" s="17"/>
      <c r="D10" s="9"/>
      <c r="E10" s="9"/>
      <c r="F10" s="14" t="s">
        <v>3</v>
      </c>
      <c r="G10" s="40">
        <f>SUM(Таблица1[Оптовый
 Заказ])</f>
        <v>0</v>
      </c>
      <c r="H10" s="36"/>
      <c r="I10" s="83"/>
      <c r="J10" s="25"/>
      <c r="K10" s="41">
        <f>SUM(Таблица1[Розничный 
Заказ])</f>
        <v>0</v>
      </c>
      <c r="L10" s="34"/>
      <c r="M10" s="39"/>
    </row>
    <row r="11" spans="1:17" x14ac:dyDescent="0.35">
      <c r="A11" s="29"/>
      <c r="B11" s="18"/>
      <c r="C11" s="17"/>
      <c r="D11" s="9"/>
      <c r="E11" s="9"/>
      <c r="F11" s="14" t="s">
        <v>13</v>
      </c>
      <c r="G11" s="28">
        <v>80</v>
      </c>
      <c r="H11" s="34"/>
      <c r="I11" s="14"/>
      <c r="J11" s="9"/>
      <c r="K11" s="9"/>
      <c r="L11" s="9"/>
      <c r="M11" s="34"/>
      <c r="O11" s="61"/>
    </row>
    <row r="12" spans="1:17" x14ac:dyDescent="0.35">
      <c r="A12" s="8"/>
      <c r="B12" s="15"/>
      <c r="C12" s="19"/>
      <c r="D12" s="9"/>
      <c r="E12" s="9"/>
      <c r="F12" s="9"/>
      <c r="G12" s="9"/>
      <c r="H12" s="9"/>
      <c r="I12" s="14"/>
      <c r="J12" s="9"/>
      <c r="K12" s="9"/>
      <c r="L12" s="9"/>
      <c r="M12" s="34"/>
    </row>
    <row r="13" spans="1:17" s="5" customFormat="1" ht="45" customHeight="1" x14ac:dyDescent="0.35">
      <c r="A13" s="54" t="s">
        <v>1</v>
      </c>
      <c r="B13" s="54" t="s">
        <v>9</v>
      </c>
      <c r="C13" s="54" t="s">
        <v>10</v>
      </c>
      <c r="D13" s="55" t="s">
        <v>11</v>
      </c>
      <c r="E13" s="56" t="s">
        <v>15</v>
      </c>
      <c r="F13" s="56" t="s">
        <v>16</v>
      </c>
      <c r="G13" s="38" t="s">
        <v>19</v>
      </c>
      <c r="H13" s="38" t="s">
        <v>17</v>
      </c>
      <c r="I13" s="27" t="s">
        <v>18</v>
      </c>
      <c r="J13" s="33" t="s">
        <v>22</v>
      </c>
      <c r="K13" s="33" t="s">
        <v>20</v>
      </c>
      <c r="L13" s="53" t="s">
        <v>21</v>
      </c>
      <c r="M13" s="4" t="s">
        <v>6</v>
      </c>
      <c r="N13" s="43" t="s">
        <v>205</v>
      </c>
      <c r="O13" s="62" t="s">
        <v>206</v>
      </c>
      <c r="P13" s="63" t="s">
        <v>14</v>
      </c>
      <c r="Q13" s="43" t="s">
        <v>207</v>
      </c>
    </row>
    <row r="14" spans="1:17" x14ac:dyDescent="0.35">
      <c r="A14" s="46" t="s">
        <v>23</v>
      </c>
      <c r="B14" s="44" t="s">
        <v>24</v>
      </c>
      <c r="C14" s="44" t="s">
        <v>25</v>
      </c>
      <c r="D14" s="44"/>
      <c r="E14" s="49">
        <v>30.714444444444442</v>
      </c>
      <c r="F14" s="76">
        <f t="shared" ref="F14:F41" si="0">E14:E14*$G$11</f>
        <v>2457.1555555555556</v>
      </c>
      <c r="G14" s="50"/>
      <c r="H14" s="65">
        <f t="shared" ref="H14:H41" si="1">G14:G14*F14:F14</f>
        <v>0</v>
      </c>
      <c r="I14" s="49">
        <f t="shared" ref="I14:I45" si="2">E14:E181*1.5</f>
        <v>46.071666666666665</v>
      </c>
      <c r="J14" s="74">
        <f t="shared" ref="J14:J41" si="3">I14:I14*$G$11</f>
        <v>3685.7333333333331</v>
      </c>
      <c r="K14" s="72"/>
      <c r="L14" s="45">
        <f t="shared" ref="L14:L41" si="4">K14:K14*J14:J14</f>
        <v>0</v>
      </c>
      <c r="M14" s="45"/>
      <c r="N14" s="59"/>
      <c r="O14" s="66"/>
      <c r="P14" s="66"/>
      <c r="Q14" s="64"/>
    </row>
    <row r="15" spans="1:17" x14ac:dyDescent="0.35">
      <c r="A15" s="46" t="s">
        <v>23</v>
      </c>
      <c r="B15" s="44" t="s">
        <v>24</v>
      </c>
      <c r="C15" s="44" t="s">
        <v>26</v>
      </c>
      <c r="D15" s="44"/>
      <c r="E15" s="49">
        <v>34.65</v>
      </c>
      <c r="F15" s="77">
        <f t="shared" si="0"/>
        <v>2772</v>
      </c>
      <c r="G15" s="50"/>
      <c r="H15" s="65">
        <f t="shared" si="1"/>
        <v>0</v>
      </c>
      <c r="I15" s="49">
        <f t="shared" si="2"/>
        <v>51.974999999999994</v>
      </c>
      <c r="J15" s="75">
        <f t="shared" si="3"/>
        <v>4158</v>
      </c>
      <c r="K15" s="73"/>
      <c r="L15" s="45">
        <f t="shared" si="4"/>
        <v>0</v>
      </c>
      <c r="M15" s="45"/>
      <c r="N15" s="59"/>
      <c r="O15" s="66"/>
      <c r="P15" s="66"/>
      <c r="Q15" s="64"/>
    </row>
    <row r="16" spans="1:17" x14ac:dyDescent="0.35">
      <c r="A16" s="46" t="s">
        <v>23</v>
      </c>
      <c r="B16" s="44" t="s">
        <v>24</v>
      </c>
      <c r="C16" s="44" t="s">
        <v>27</v>
      </c>
      <c r="D16" s="44"/>
      <c r="E16" s="49">
        <v>42.521111111111111</v>
      </c>
      <c r="F16" s="77">
        <f t="shared" si="0"/>
        <v>3401.6888888888889</v>
      </c>
      <c r="G16" s="50"/>
      <c r="H16" s="65">
        <f t="shared" si="1"/>
        <v>0</v>
      </c>
      <c r="I16" s="49">
        <f t="shared" si="2"/>
        <v>63.781666666666666</v>
      </c>
      <c r="J16" s="75">
        <f t="shared" si="3"/>
        <v>5102.5333333333328</v>
      </c>
      <c r="K16" s="73"/>
      <c r="L16" s="45">
        <f t="shared" si="4"/>
        <v>0</v>
      </c>
      <c r="M16" s="45"/>
      <c r="N16" s="59"/>
      <c r="O16" s="66"/>
      <c r="P16" s="66"/>
      <c r="Q16" s="64"/>
    </row>
    <row r="17" spans="1:17" x14ac:dyDescent="0.35">
      <c r="A17" s="46" t="s">
        <v>28</v>
      </c>
      <c r="B17" s="44" t="s">
        <v>29</v>
      </c>
      <c r="C17" s="44" t="s">
        <v>30</v>
      </c>
      <c r="D17" s="44"/>
      <c r="E17" s="49">
        <v>24.46842222222222</v>
      </c>
      <c r="F17" s="77">
        <f t="shared" si="0"/>
        <v>1957.4737777777775</v>
      </c>
      <c r="G17" s="50"/>
      <c r="H17" s="65">
        <f t="shared" si="1"/>
        <v>0</v>
      </c>
      <c r="I17" s="49">
        <f t="shared" si="2"/>
        <v>36.702633333333331</v>
      </c>
      <c r="J17" s="75">
        <f t="shared" si="3"/>
        <v>2936.2106666666664</v>
      </c>
      <c r="K17" s="73"/>
      <c r="L17" s="45">
        <f t="shared" si="4"/>
        <v>0</v>
      </c>
      <c r="M17" s="45"/>
      <c r="N17" s="59"/>
      <c r="O17" s="66"/>
      <c r="P17" s="66"/>
      <c r="Q17" s="64"/>
    </row>
    <row r="18" spans="1:17" x14ac:dyDescent="0.35">
      <c r="A18" s="46" t="s">
        <v>31</v>
      </c>
      <c r="B18" s="44" t="s">
        <v>29</v>
      </c>
      <c r="C18" s="44" t="s">
        <v>30</v>
      </c>
      <c r="D18" s="44"/>
      <c r="E18" s="49">
        <v>24.46842222222222</v>
      </c>
      <c r="F18" s="77">
        <f t="shared" si="0"/>
        <v>1957.4737777777775</v>
      </c>
      <c r="G18" s="50"/>
      <c r="H18" s="65">
        <f t="shared" si="1"/>
        <v>0</v>
      </c>
      <c r="I18" s="49">
        <f t="shared" si="2"/>
        <v>36.702633333333331</v>
      </c>
      <c r="J18" s="75">
        <f t="shared" si="3"/>
        <v>2936.2106666666664</v>
      </c>
      <c r="K18" s="73"/>
      <c r="L18" s="45">
        <f t="shared" si="4"/>
        <v>0</v>
      </c>
      <c r="M18" s="45"/>
      <c r="N18" s="59"/>
      <c r="O18" s="66"/>
      <c r="P18" s="66"/>
      <c r="Q18" s="64"/>
    </row>
    <row r="19" spans="1:17" x14ac:dyDescent="0.35">
      <c r="A19" s="46" t="s">
        <v>32</v>
      </c>
      <c r="B19" s="44" t="s">
        <v>29</v>
      </c>
      <c r="C19" s="44" t="s">
        <v>30</v>
      </c>
      <c r="D19" s="44"/>
      <c r="E19" s="49">
        <v>26.525644444444438</v>
      </c>
      <c r="F19" s="77">
        <f t="shared" si="0"/>
        <v>2122.0515555555548</v>
      </c>
      <c r="G19" s="50"/>
      <c r="H19" s="65">
        <f t="shared" si="1"/>
        <v>0</v>
      </c>
      <c r="I19" s="49">
        <f t="shared" si="2"/>
        <v>39.788466666666658</v>
      </c>
      <c r="J19" s="75">
        <f t="shared" si="3"/>
        <v>3183.0773333333327</v>
      </c>
      <c r="K19" s="73"/>
      <c r="L19" s="45">
        <f t="shared" si="4"/>
        <v>0</v>
      </c>
      <c r="M19" s="45"/>
      <c r="N19" s="59"/>
      <c r="O19" s="66"/>
      <c r="P19" s="66"/>
      <c r="Q19" s="64"/>
    </row>
    <row r="20" spans="1:17" x14ac:dyDescent="0.35">
      <c r="A20" s="46" t="s">
        <v>33</v>
      </c>
      <c r="B20" s="44" t="s">
        <v>29</v>
      </c>
      <c r="C20" s="44" t="s">
        <v>30</v>
      </c>
      <c r="D20" s="44"/>
      <c r="E20" s="49">
        <v>24.46842222222222</v>
      </c>
      <c r="F20" s="77">
        <f t="shared" si="0"/>
        <v>1957.4737777777775</v>
      </c>
      <c r="G20" s="50"/>
      <c r="H20" s="65">
        <f t="shared" si="1"/>
        <v>0</v>
      </c>
      <c r="I20" s="49">
        <f t="shared" si="2"/>
        <v>36.702633333333331</v>
      </c>
      <c r="J20" s="75">
        <f t="shared" si="3"/>
        <v>2936.2106666666664</v>
      </c>
      <c r="K20" s="73"/>
      <c r="L20" s="45">
        <f t="shared" si="4"/>
        <v>0</v>
      </c>
      <c r="M20" s="45"/>
      <c r="N20" s="59"/>
      <c r="O20" s="66"/>
      <c r="P20" s="66"/>
      <c r="Q20" s="64"/>
    </row>
    <row r="21" spans="1:17" x14ac:dyDescent="0.35">
      <c r="A21" s="46" t="s">
        <v>34</v>
      </c>
      <c r="B21" s="44" t="s">
        <v>29</v>
      </c>
      <c r="C21" s="44" t="s">
        <v>30</v>
      </c>
      <c r="D21" s="44"/>
      <c r="E21" s="49">
        <v>24.46842222222222</v>
      </c>
      <c r="F21" s="77">
        <f t="shared" si="0"/>
        <v>1957.4737777777775</v>
      </c>
      <c r="G21" s="50"/>
      <c r="H21" s="65">
        <f t="shared" si="1"/>
        <v>0</v>
      </c>
      <c r="I21" s="49">
        <f t="shared" si="2"/>
        <v>36.702633333333331</v>
      </c>
      <c r="J21" s="75">
        <f t="shared" si="3"/>
        <v>2936.2106666666664</v>
      </c>
      <c r="K21" s="73"/>
      <c r="L21" s="45">
        <f t="shared" si="4"/>
        <v>0</v>
      </c>
      <c r="M21" s="45"/>
      <c r="N21" s="59"/>
      <c r="O21" s="66"/>
      <c r="P21" s="66"/>
      <c r="Q21" s="64"/>
    </row>
    <row r="22" spans="1:17" x14ac:dyDescent="0.35">
      <c r="A22" s="46" t="s">
        <v>35</v>
      </c>
      <c r="B22" s="44" t="s">
        <v>24</v>
      </c>
      <c r="C22" s="44" t="s">
        <v>36</v>
      </c>
      <c r="D22" s="44"/>
      <c r="E22" s="49">
        <v>50.392222222222223</v>
      </c>
      <c r="F22" s="77">
        <f t="shared" si="0"/>
        <v>4031.3777777777777</v>
      </c>
      <c r="G22" s="50"/>
      <c r="H22" s="65">
        <f t="shared" si="1"/>
        <v>0</v>
      </c>
      <c r="I22" s="49">
        <f t="shared" si="2"/>
        <v>75.588333333333338</v>
      </c>
      <c r="J22" s="75">
        <f t="shared" si="3"/>
        <v>6047.0666666666675</v>
      </c>
      <c r="K22" s="73"/>
      <c r="L22" s="45">
        <f t="shared" si="4"/>
        <v>0</v>
      </c>
      <c r="M22" s="45"/>
      <c r="N22" s="59"/>
      <c r="O22" s="66"/>
      <c r="P22" s="66"/>
      <c r="Q22" s="64"/>
    </row>
    <row r="23" spans="1:17" x14ac:dyDescent="0.35">
      <c r="A23" s="46" t="s">
        <v>37</v>
      </c>
      <c r="B23" s="44" t="s">
        <v>24</v>
      </c>
      <c r="C23" s="44" t="s">
        <v>36</v>
      </c>
      <c r="D23" s="44"/>
      <c r="E23" s="49">
        <v>50.392222222222223</v>
      </c>
      <c r="F23" s="77">
        <f t="shared" si="0"/>
        <v>4031.3777777777777</v>
      </c>
      <c r="G23" s="50"/>
      <c r="H23" s="65">
        <f t="shared" si="1"/>
        <v>0</v>
      </c>
      <c r="I23" s="49">
        <f t="shared" si="2"/>
        <v>75.588333333333338</v>
      </c>
      <c r="J23" s="75">
        <f t="shared" si="3"/>
        <v>6047.0666666666675</v>
      </c>
      <c r="K23" s="73"/>
      <c r="L23" s="45">
        <f t="shared" si="4"/>
        <v>0</v>
      </c>
      <c r="M23" s="45"/>
      <c r="N23" s="59"/>
      <c r="O23" s="66"/>
      <c r="P23" s="66"/>
      <c r="Q23" s="64"/>
    </row>
    <row r="24" spans="1:17" x14ac:dyDescent="0.35">
      <c r="A24" s="46" t="s">
        <v>38</v>
      </c>
      <c r="B24" s="44" t="s">
        <v>24</v>
      </c>
      <c r="C24" s="44" t="s">
        <v>36</v>
      </c>
      <c r="D24" s="44"/>
      <c r="E24" s="49">
        <v>50.392222222222223</v>
      </c>
      <c r="F24" s="77">
        <f t="shared" si="0"/>
        <v>4031.3777777777777</v>
      </c>
      <c r="G24" s="50"/>
      <c r="H24" s="65">
        <f t="shared" si="1"/>
        <v>0</v>
      </c>
      <c r="I24" s="49">
        <f t="shared" si="2"/>
        <v>75.588333333333338</v>
      </c>
      <c r="J24" s="75">
        <f t="shared" si="3"/>
        <v>6047.0666666666675</v>
      </c>
      <c r="K24" s="73"/>
      <c r="L24" s="45">
        <f t="shared" si="4"/>
        <v>0</v>
      </c>
      <c r="M24" s="45"/>
      <c r="N24" s="59"/>
      <c r="O24" s="66"/>
      <c r="P24" s="66"/>
      <c r="Q24" s="64"/>
    </row>
    <row r="25" spans="1:17" x14ac:dyDescent="0.35">
      <c r="A25" s="46" t="s">
        <v>39</v>
      </c>
      <c r="B25" s="44" t="s">
        <v>24</v>
      </c>
      <c r="C25" s="44" t="s">
        <v>36</v>
      </c>
      <c r="D25" s="44"/>
      <c r="E25" s="49">
        <v>50.392222222222223</v>
      </c>
      <c r="F25" s="77">
        <f t="shared" si="0"/>
        <v>4031.3777777777777</v>
      </c>
      <c r="G25" s="50"/>
      <c r="H25" s="65">
        <f t="shared" si="1"/>
        <v>0</v>
      </c>
      <c r="I25" s="49">
        <f t="shared" si="2"/>
        <v>75.588333333333338</v>
      </c>
      <c r="J25" s="75">
        <f t="shared" si="3"/>
        <v>6047.0666666666675</v>
      </c>
      <c r="K25" s="73"/>
      <c r="L25" s="45">
        <f t="shared" si="4"/>
        <v>0</v>
      </c>
      <c r="M25" s="45"/>
      <c r="N25" s="59"/>
      <c r="O25" s="66"/>
      <c r="P25" s="66"/>
      <c r="Q25" s="64"/>
    </row>
    <row r="26" spans="1:17" x14ac:dyDescent="0.35">
      <c r="A26" s="46" t="s">
        <v>40</v>
      </c>
      <c r="B26" s="44" t="s">
        <v>24</v>
      </c>
      <c r="C26" s="44" t="s">
        <v>36</v>
      </c>
      <c r="D26" s="44"/>
      <c r="E26" s="49">
        <v>50.392222222222223</v>
      </c>
      <c r="F26" s="77">
        <f t="shared" si="0"/>
        <v>4031.3777777777777</v>
      </c>
      <c r="G26" s="50"/>
      <c r="H26" s="65">
        <f t="shared" si="1"/>
        <v>0</v>
      </c>
      <c r="I26" s="49">
        <f t="shared" si="2"/>
        <v>75.588333333333338</v>
      </c>
      <c r="J26" s="75">
        <f t="shared" si="3"/>
        <v>6047.0666666666675</v>
      </c>
      <c r="K26" s="73"/>
      <c r="L26" s="45">
        <f t="shared" si="4"/>
        <v>0</v>
      </c>
      <c r="M26" s="45"/>
      <c r="N26" s="59"/>
      <c r="O26" s="66"/>
      <c r="P26" s="66"/>
      <c r="Q26" s="64"/>
    </row>
    <row r="27" spans="1:17" x14ac:dyDescent="0.35">
      <c r="A27" s="46" t="s">
        <v>41</v>
      </c>
      <c r="B27" s="44" t="s">
        <v>42</v>
      </c>
      <c r="C27" s="44" t="s">
        <v>43</v>
      </c>
      <c r="D27" s="44"/>
      <c r="E27" s="49">
        <v>31.689777777777774</v>
      </c>
      <c r="F27" s="77">
        <f t="shared" si="0"/>
        <v>2535.1822222222218</v>
      </c>
      <c r="G27" s="50"/>
      <c r="H27" s="65">
        <f t="shared" si="1"/>
        <v>0</v>
      </c>
      <c r="I27" s="49">
        <f t="shared" si="2"/>
        <v>47.534666666666659</v>
      </c>
      <c r="J27" s="75">
        <f t="shared" si="3"/>
        <v>3802.7733333333326</v>
      </c>
      <c r="K27" s="73"/>
      <c r="L27" s="45">
        <f t="shared" si="4"/>
        <v>0</v>
      </c>
      <c r="M27" s="45"/>
      <c r="N27" s="59"/>
      <c r="O27" s="66"/>
      <c r="P27" s="66"/>
      <c r="Q27" s="64"/>
    </row>
    <row r="28" spans="1:17" x14ac:dyDescent="0.35">
      <c r="A28" s="46" t="s">
        <v>44</v>
      </c>
      <c r="B28" s="44" t="s">
        <v>42</v>
      </c>
      <c r="C28" s="44" t="s">
        <v>45</v>
      </c>
      <c r="D28" s="44"/>
      <c r="E28" s="49">
        <v>30.115555555555552</v>
      </c>
      <c r="F28" s="77">
        <f t="shared" si="0"/>
        <v>2409.2444444444441</v>
      </c>
      <c r="G28" s="50"/>
      <c r="H28" s="65">
        <f t="shared" si="1"/>
        <v>0</v>
      </c>
      <c r="I28" s="49">
        <f t="shared" si="2"/>
        <v>45.173333333333332</v>
      </c>
      <c r="J28" s="75">
        <f t="shared" si="3"/>
        <v>3613.8666666666668</v>
      </c>
      <c r="K28" s="73"/>
      <c r="L28" s="45">
        <f t="shared" si="4"/>
        <v>0</v>
      </c>
      <c r="M28" s="45"/>
      <c r="N28" s="59"/>
      <c r="O28" s="66"/>
      <c r="P28" s="66"/>
      <c r="Q28" s="64"/>
    </row>
    <row r="29" spans="1:17" x14ac:dyDescent="0.35">
      <c r="A29" s="46" t="s">
        <v>46</v>
      </c>
      <c r="B29" s="44" t="s">
        <v>24</v>
      </c>
      <c r="C29" s="44" t="s">
        <v>47</v>
      </c>
      <c r="D29" s="44"/>
      <c r="E29" s="49">
        <v>87.78</v>
      </c>
      <c r="F29" s="77">
        <f t="shared" si="0"/>
        <v>7022.4</v>
      </c>
      <c r="G29" s="50"/>
      <c r="H29" s="65">
        <f t="shared" si="1"/>
        <v>0</v>
      </c>
      <c r="I29" s="49">
        <f t="shared" si="2"/>
        <v>131.67000000000002</v>
      </c>
      <c r="J29" s="75">
        <f t="shared" si="3"/>
        <v>10533.600000000002</v>
      </c>
      <c r="K29" s="73"/>
      <c r="L29" s="45">
        <f t="shared" si="4"/>
        <v>0</v>
      </c>
      <c r="M29" s="45"/>
      <c r="N29" s="59"/>
      <c r="O29" s="66"/>
      <c r="P29" s="66"/>
      <c r="Q29" s="64"/>
    </row>
    <row r="30" spans="1:17" x14ac:dyDescent="0.35">
      <c r="A30" s="46" t="s">
        <v>46</v>
      </c>
      <c r="B30" s="44" t="s">
        <v>48</v>
      </c>
      <c r="C30" s="44" t="s">
        <v>49</v>
      </c>
      <c r="D30" s="44"/>
      <c r="E30" s="49">
        <v>149.20888888888888</v>
      </c>
      <c r="F30" s="77">
        <f t="shared" si="0"/>
        <v>11936.71111111111</v>
      </c>
      <c r="G30" s="50"/>
      <c r="H30" s="65">
        <f t="shared" si="1"/>
        <v>0</v>
      </c>
      <c r="I30" s="49">
        <f t="shared" si="2"/>
        <v>223.81333333333333</v>
      </c>
      <c r="J30" s="75">
        <f t="shared" si="3"/>
        <v>17905.066666666666</v>
      </c>
      <c r="K30" s="73"/>
      <c r="L30" s="45">
        <f t="shared" si="4"/>
        <v>0</v>
      </c>
      <c r="M30" s="45"/>
      <c r="N30" s="59"/>
      <c r="O30" s="66"/>
      <c r="P30" s="66"/>
      <c r="Q30" s="64"/>
    </row>
    <row r="31" spans="1:17" x14ac:dyDescent="0.35">
      <c r="A31" s="46" t="s">
        <v>50</v>
      </c>
      <c r="B31" s="44" t="s">
        <v>42</v>
      </c>
      <c r="C31" s="44" t="s">
        <v>51</v>
      </c>
      <c r="D31" s="44"/>
      <c r="E31" s="49">
        <v>30.250111111111107</v>
      </c>
      <c r="F31" s="77">
        <f t="shared" si="0"/>
        <v>2420.0088888888886</v>
      </c>
      <c r="G31" s="50"/>
      <c r="H31" s="65">
        <f t="shared" si="1"/>
        <v>0</v>
      </c>
      <c r="I31" s="49">
        <f t="shared" si="2"/>
        <v>45.375166666666658</v>
      </c>
      <c r="J31" s="75">
        <f t="shared" si="3"/>
        <v>3630.0133333333324</v>
      </c>
      <c r="K31" s="73"/>
      <c r="L31" s="45">
        <f t="shared" si="4"/>
        <v>0</v>
      </c>
      <c r="M31" s="45"/>
      <c r="N31" s="59"/>
      <c r="O31" s="66"/>
      <c r="P31" s="66"/>
      <c r="Q31" s="64"/>
    </row>
    <row r="32" spans="1:17" x14ac:dyDescent="0.35">
      <c r="A32" s="46" t="s">
        <v>52</v>
      </c>
      <c r="B32" s="44" t="s">
        <v>42</v>
      </c>
      <c r="C32" s="44" t="s">
        <v>53</v>
      </c>
      <c r="D32" s="44"/>
      <c r="E32" s="49">
        <v>29.42722222222222</v>
      </c>
      <c r="F32" s="77">
        <f t="shared" si="0"/>
        <v>2354.1777777777775</v>
      </c>
      <c r="G32" s="50"/>
      <c r="H32" s="65">
        <f t="shared" si="1"/>
        <v>0</v>
      </c>
      <c r="I32" s="49">
        <f t="shared" si="2"/>
        <v>44.140833333333333</v>
      </c>
      <c r="J32" s="75">
        <f t="shared" si="3"/>
        <v>3531.2666666666664</v>
      </c>
      <c r="K32" s="73"/>
      <c r="L32" s="45">
        <f t="shared" si="4"/>
        <v>0</v>
      </c>
      <c r="M32" s="45"/>
      <c r="N32" s="59"/>
      <c r="O32" s="66"/>
      <c r="P32" s="66"/>
      <c r="Q32" s="64"/>
    </row>
    <row r="33" spans="1:17" x14ac:dyDescent="0.35">
      <c r="A33" s="46" t="s">
        <v>54</v>
      </c>
      <c r="B33" s="44" t="s">
        <v>42</v>
      </c>
      <c r="C33" s="44" t="s">
        <v>55</v>
      </c>
      <c r="D33" s="44"/>
      <c r="E33" s="49">
        <v>30.250111111111107</v>
      </c>
      <c r="F33" s="77">
        <f t="shared" si="0"/>
        <v>2420.0088888888886</v>
      </c>
      <c r="G33" s="50"/>
      <c r="H33" s="65">
        <f t="shared" si="1"/>
        <v>0</v>
      </c>
      <c r="I33" s="49">
        <f t="shared" si="2"/>
        <v>45.375166666666658</v>
      </c>
      <c r="J33" s="75">
        <f t="shared" si="3"/>
        <v>3630.0133333333324</v>
      </c>
      <c r="K33" s="73"/>
      <c r="L33" s="45">
        <f t="shared" si="4"/>
        <v>0</v>
      </c>
      <c r="M33" s="45"/>
      <c r="N33" s="59"/>
      <c r="O33" s="66"/>
      <c r="P33" s="66"/>
      <c r="Q33" s="64"/>
    </row>
    <row r="34" spans="1:17" x14ac:dyDescent="0.35">
      <c r="A34" s="46" t="s">
        <v>56</v>
      </c>
      <c r="B34" s="44" t="s">
        <v>42</v>
      </c>
      <c r="C34" s="44" t="s">
        <v>55</v>
      </c>
      <c r="D34" s="44"/>
      <c r="E34" s="49">
        <v>30.250111111111107</v>
      </c>
      <c r="F34" s="77">
        <f t="shared" si="0"/>
        <v>2420.0088888888886</v>
      </c>
      <c r="G34" s="50"/>
      <c r="H34" s="65">
        <f t="shared" si="1"/>
        <v>0</v>
      </c>
      <c r="I34" s="49">
        <f t="shared" si="2"/>
        <v>45.375166666666658</v>
      </c>
      <c r="J34" s="75">
        <f t="shared" si="3"/>
        <v>3630.0133333333324</v>
      </c>
      <c r="K34" s="73"/>
      <c r="L34" s="45">
        <f t="shared" si="4"/>
        <v>0</v>
      </c>
      <c r="M34" s="45"/>
      <c r="N34" s="59"/>
      <c r="O34" s="66"/>
      <c r="P34" s="66"/>
      <c r="Q34" s="64"/>
    </row>
    <row r="35" spans="1:17" x14ac:dyDescent="0.35">
      <c r="A35" s="46" t="s">
        <v>56</v>
      </c>
      <c r="B35" s="44" t="s">
        <v>24</v>
      </c>
      <c r="C35" s="44" t="s">
        <v>55</v>
      </c>
      <c r="D35" s="44"/>
      <c r="E35" s="49">
        <v>48.568333333333328</v>
      </c>
      <c r="F35" s="77">
        <f t="shared" si="0"/>
        <v>3885.4666666666662</v>
      </c>
      <c r="G35" s="50"/>
      <c r="H35" s="65">
        <f t="shared" si="1"/>
        <v>0</v>
      </c>
      <c r="I35" s="49">
        <f t="shared" si="2"/>
        <v>72.852499999999992</v>
      </c>
      <c r="J35" s="75">
        <f t="shared" si="3"/>
        <v>5828.1999999999989</v>
      </c>
      <c r="K35" s="73"/>
      <c r="L35" s="45">
        <f t="shared" si="4"/>
        <v>0</v>
      </c>
      <c r="M35" s="45"/>
      <c r="N35" s="59"/>
      <c r="O35" s="66"/>
      <c r="P35" s="66"/>
      <c r="Q35" s="64"/>
    </row>
    <row r="36" spans="1:17" x14ac:dyDescent="0.35">
      <c r="A36" s="46" t="s">
        <v>57</v>
      </c>
      <c r="B36" s="44" t="s">
        <v>42</v>
      </c>
      <c r="C36" s="44" t="s">
        <v>58</v>
      </c>
      <c r="D36" s="44"/>
      <c r="E36" s="49">
        <v>30.250111111111107</v>
      </c>
      <c r="F36" s="77">
        <f t="shared" si="0"/>
        <v>2420.0088888888886</v>
      </c>
      <c r="G36" s="50"/>
      <c r="H36" s="65">
        <f t="shared" si="1"/>
        <v>0</v>
      </c>
      <c r="I36" s="49">
        <f t="shared" si="2"/>
        <v>45.375166666666658</v>
      </c>
      <c r="J36" s="75">
        <f t="shared" si="3"/>
        <v>3630.0133333333324</v>
      </c>
      <c r="K36" s="73"/>
      <c r="L36" s="45">
        <f t="shared" si="4"/>
        <v>0</v>
      </c>
      <c r="M36" s="45"/>
      <c r="N36" s="59"/>
      <c r="O36" s="66"/>
      <c r="P36" s="66"/>
      <c r="Q36" s="64"/>
    </row>
    <row r="37" spans="1:17" x14ac:dyDescent="0.35">
      <c r="A37" s="46" t="s">
        <v>57</v>
      </c>
      <c r="B37" s="44" t="s">
        <v>42</v>
      </c>
      <c r="C37" s="44" t="s">
        <v>55</v>
      </c>
      <c r="D37" s="44"/>
      <c r="E37" s="49">
        <v>30.250111111111107</v>
      </c>
      <c r="F37" s="77">
        <f t="shared" si="0"/>
        <v>2420.0088888888886</v>
      </c>
      <c r="G37" s="50"/>
      <c r="H37" s="65">
        <f t="shared" si="1"/>
        <v>0</v>
      </c>
      <c r="I37" s="49">
        <f t="shared" si="2"/>
        <v>45.375166666666658</v>
      </c>
      <c r="J37" s="75">
        <f t="shared" si="3"/>
        <v>3630.0133333333324</v>
      </c>
      <c r="K37" s="73"/>
      <c r="L37" s="45">
        <f t="shared" si="4"/>
        <v>0</v>
      </c>
      <c r="M37" s="45"/>
      <c r="N37" s="59"/>
      <c r="O37" s="66"/>
      <c r="P37" s="66"/>
      <c r="Q37" s="64"/>
    </row>
    <row r="38" spans="1:17" x14ac:dyDescent="0.35">
      <c r="A38" s="46" t="s">
        <v>57</v>
      </c>
      <c r="B38" s="44" t="s">
        <v>42</v>
      </c>
      <c r="C38" s="44" t="s">
        <v>53</v>
      </c>
      <c r="D38" s="44"/>
      <c r="E38" s="49">
        <v>31.484444444444435</v>
      </c>
      <c r="F38" s="77">
        <f t="shared" si="0"/>
        <v>2518.7555555555546</v>
      </c>
      <c r="G38" s="50"/>
      <c r="H38" s="65">
        <f t="shared" si="1"/>
        <v>0</v>
      </c>
      <c r="I38" s="49">
        <f t="shared" si="2"/>
        <v>47.226666666666652</v>
      </c>
      <c r="J38" s="75">
        <f t="shared" si="3"/>
        <v>3778.1333333333323</v>
      </c>
      <c r="K38" s="73"/>
      <c r="L38" s="45">
        <f t="shared" si="4"/>
        <v>0</v>
      </c>
      <c r="M38" s="45"/>
      <c r="N38" s="59"/>
      <c r="O38" s="66"/>
      <c r="P38" s="66"/>
      <c r="Q38" s="64"/>
    </row>
    <row r="39" spans="1:17" x14ac:dyDescent="0.35">
      <c r="A39" s="46" t="s">
        <v>59</v>
      </c>
      <c r="B39" s="44" t="s">
        <v>42</v>
      </c>
      <c r="C39" s="44" t="s">
        <v>60</v>
      </c>
      <c r="D39" s="44"/>
      <c r="E39" s="49">
        <v>30.50911111111111</v>
      </c>
      <c r="F39" s="77">
        <f t="shared" si="0"/>
        <v>2440.7288888888888</v>
      </c>
      <c r="G39" s="50"/>
      <c r="H39" s="65">
        <f t="shared" si="1"/>
        <v>0</v>
      </c>
      <c r="I39" s="49">
        <f t="shared" si="2"/>
        <v>45.763666666666666</v>
      </c>
      <c r="J39" s="75">
        <f t="shared" si="3"/>
        <v>3661.0933333333332</v>
      </c>
      <c r="K39" s="73"/>
      <c r="L39" s="45">
        <f t="shared" si="4"/>
        <v>0</v>
      </c>
      <c r="M39" s="45"/>
      <c r="N39" s="59"/>
      <c r="O39" s="66"/>
      <c r="P39" s="66"/>
      <c r="Q39" s="64"/>
    </row>
    <row r="40" spans="1:17" x14ac:dyDescent="0.35">
      <c r="A40" s="46" t="s">
        <v>61</v>
      </c>
      <c r="B40" s="44" t="s">
        <v>42</v>
      </c>
      <c r="C40" s="44" t="s">
        <v>51</v>
      </c>
      <c r="D40" s="44"/>
      <c r="E40" s="49">
        <v>29.42722222222222</v>
      </c>
      <c r="F40" s="77">
        <f t="shared" si="0"/>
        <v>2354.1777777777775</v>
      </c>
      <c r="G40" s="50"/>
      <c r="H40" s="65">
        <f t="shared" si="1"/>
        <v>0</v>
      </c>
      <c r="I40" s="49">
        <f t="shared" si="2"/>
        <v>44.140833333333333</v>
      </c>
      <c r="J40" s="75">
        <f t="shared" si="3"/>
        <v>3531.2666666666664</v>
      </c>
      <c r="K40" s="73"/>
      <c r="L40" s="45">
        <f t="shared" si="4"/>
        <v>0</v>
      </c>
      <c r="M40" s="45"/>
      <c r="N40" s="59"/>
      <c r="O40" s="66"/>
      <c r="P40" s="66"/>
      <c r="Q40" s="64"/>
    </row>
    <row r="41" spans="1:17" x14ac:dyDescent="0.35">
      <c r="A41" s="46" t="s">
        <v>62</v>
      </c>
      <c r="B41" s="44" t="s">
        <v>42</v>
      </c>
      <c r="C41" s="44" t="s">
        <v>55</v>
      </c>
      <c r="D41" s="44"/>
      <c r="E41" s="49">
        <v>29.42722222222222</v>
      </c>
      <c r="F41" s="77">
        <f t="shared" si="0"/>
        <v>2354.1777777777775</v>
      </c>
      <c r="G41" s="50"/>
      <c r="H41" s="65">
        <f t="shared" si="1"/>
        <v>0</v>
      </c>
      <c r="I41" s="49">
        <f t="shared" si="2"/>
        <v>44.140833333333333</v>
      </c>
      <c r="J41" s="75">
        <f t="shared" si="3"/>
        <v>3531.2666666666664</v>
      </c>
      <c r="K41" s="73"/>
      <c r="L41" s="45">
        <f t="shared" si="4"/>
        <v>0</v>
      </c>
      <c r="M41" s="45"/>
      <c r="N41" s="59"/>
      <c r="O41" s="66"/>
      <c r="P41" s="66"/>
      <c r="Q41" s="64"/>
    </row>
    <row r="42" spans="1:17" x14ac:dyDescent="0.35">
      <c r="A42" s="46" t="s">
        <v>63</v>
      </c>
      <c r="B42" s="44" t="s">
        <v>42</v>
      </c>
      <c r="C42" s="44" t="s">
        <v>55</v>
      </c>
      <c r="D42" s="44"/>
      <c r="E42" s="49">
        <v>29.42722222222222</v>
      </c>
      <c r="F42" s="77">
        <f t="shared" ref="F42:F66" si="5">E42:E97*$G$11</f>
        <v>2354.1777777777775</v>
      </c>
      <c r="G42" s="50"/>
      <c r="H42" s="65">
        <f t="shared" ref="H42:H66" si="6">G42:G97*F42:F97</f>
        <v>0</v>
      </c>
      <c r="I42" s="49">
        <f t="shared" si="2"/>
        <v>44.140833333333333</v>
      </c>
      <c r="J42" s="75">
        <f t="shared" ref="J42:J66" si="7">I42:I97*$G$11</f>
        <v>3531.2666666666664</v>
      </c>
      <c r="K42" s="73"/>
      <c r="L42" s="45">
        <f t="shared" ref="L42:L66" si="8">K42:K97*J42:J97</f>
        <v>0</v>
      </c>
      <c r="M42" s="45"/>
      <c r="N42" s="59"/>
      <c r="O42" s="66"/>
      <c r="P42" s="66"/>
      <c r="Q42" s="64"/>
    </row>
    <row r="43" spans="1:17" x14ac:dyDescent="0.35">
      <c r="A43" s="46" t="s">
        <v>64</v>
      </c>
      <c r="B43" s="44" t="s">
        <v>42</v>
      </c>
      <c r="C43" s="44" t="s">
        <v>65</v>
      </c>
      <c r="D43" s="44"/>
      <c r="E43" s="49">
        <v>30.250111111111107</v>
      </c>
      <c r="F43" s="77">
        <f t="shared" si="5"/>
        <v>2420.0088888888886</v>
      </c>
      <c r="G43" s="50"/>
      <c r="H43" s="65">
        <f t="shared" si="6"/>
        <v>0</v>
      </c>
      <c r="I43" s="49">
        <f t="shared" si="2"/>
        <v>45.375166666666658</v>
      </c>
      <c r="J43" s="75">
        <f t="shared" si="7"/>
        <v>3630.0133333333324</v>
      </c>
      <c r="K43" s="73"/>
      <c r="L43" s="45">
        <f t="shared" si="8"/>
        <v>0</v>
      </c>
      <c r="M43" s="45"/>
      <c r="N43" s="59"/>
      <c r="O43" s="66"/>
      <c r="P43" s="66"/>
      <c r="Q43" s="64"/>
    </row>
    <row r="44" spans="1:17" x14ac:dyDescent="0.35">
      <c r="A44" s="46" t="s">
        <v>66</v>
      </c>
      <c r="B44" s="44" t="s">
        <v>42</v>
      </c>
      <c r="C44" s="44" t="s">
        <v>55</v>
      </c>
      <c r="D44" s="44"/>
      <c r="E44" s="49">
        <v>29.42722222222222</v>
      </c>
      <c r="F44" s="77">
        <f t="shared" si="5"/>
        <v>2354.1777777777775</v>
      </c>
      <c r="G44" s="50"/>
      <c r="H44" s="65">
        <f t="shared" si="6"/>
        <v>0</v>
      </c>
      <c r="I44" s="49">
        <f t="shared" si="2"/>
        <v>44.140833333333333</v>
      </c>
      <c r="J44" s="75">
        <f t="shared" si="7"/>
        <v>3531.2666666666664</v>
      </c>
      <c r="K44" s="73"/>
      <c r="L44" s="45">
        <f t="shared" si="8"/>
        <v>0</v>
      </c>
      <c r="M44" s="45"/>
      <c r="N44" s="59"/>
      <c r="O44" s="66"/>
      <c r="P44" s="66"/>
      <c r="Q44" s="64"/>
    </row>
    <row r="45" spans="1:17" x14ac:dyDescent="0.35">
      <c r="A45" s="46" t="s">
        <v>67</v>
      </c>
      <c r="B45" s="44" t="s">
        <v>42</v>
      </c>
      <c r="C45" s="44" t="s">
        <v>51</v>
      </c>
      <c r="D45" s="44"/>
      <c r="E45" s="49">
        <v>29.42722222222222</v>
      </c>
      <c r="F45" s="77">
        <f t="shared" si="5"/>
        <v>2354.1777777777775</v>
      </c>
      <c r="G45" s="50"/>
      <c r="H45" s="65">
        <f t="shared" si="6"/>
        <v>0</v>
      </c>
      <c r="I45" s="49">
        <f t="shared" si="2"/>
        <v>44.140833333333333</v>
      </c>
      <c r="J45" s="75">
        <f t="shared" si="7"/>
        <v>3531.2666666666664</v>
      </c>
      <c r="K45" s="73"/>
      <c r="L45" s="45">
        <f t="shared" si="8"/>
        <v>0</v>
      </c>
      <c r="M45" s="45"/>
      <c r="N45" s="59"/>
      <c r="O45" s="66"/>
      <c r="P45" s="66"/>
      <c r="Q45" s="64"/>
    </row>
    <row r="46" spans="1:17" x14ac:dyDescent="0.35">
      <c r="A46" s="46" t="s">
        <v>68</v>
      </c>
      <c r="B46" s="44" t="s">
        <v>42</v>
      </c>
      <c r="C46" s="44" t="s">
        <v>69</v>
      </c>
      <c r="D46" s="44"/>
      <c r="E46" s="49">
        <v>29.42722222222222</v>
      </c>
      <c r="F46" s="77">
        <f t="shared" si="5"/>
        <v>2354.1777777777775</v>
      </c>
      <c r="G46" s="50"/>
      <c r="H46" s="65">
        <f t="shared" si="6"/>
        <v>0</v>
      </c>
      <c r="I46" s="49">
        <f t="shared" ref="I46:I77" si="9">E46:E213*1.5</f>
        <v>44.140833333333333</v>
      </c>
      <c r="J46" s="75">
        <f t="shared" si="7"/>
        <v>3531.2666666666664</v>
      </c>
      <c r="K46" s="73"/>
      <c r="L46" s="45">
        <f t="shared" si="8"/>
        <v>0</v>
      </c>
      <c r="M46" s="45"/>
      <c r="N46" s="59"/>
      <c r="O46" s="66"/>
      <c r="P46" s="66"/>
      <c r="Q46" s="64"/>
    </row>
    <row r="47" spans="1:17" x14ac:dyDescent="0.35">
      <c r="A47" s="46" t="s">
        <v>70</v>
      </c>
      <c r="B47" s="44" t="s">
        <v>42</v>
      </c>
      <c r="C47" s="44" t="s">
        <v>51</v>
      </c>
      <c r="D47" s="44"/>
      <c r="E47" s="49">
        <v>29.42722222222222</v>
      </c>
      <c r="F47" s="77">
        <f t="shared" si="5"/>
        <v>2354.1777777777775</v>
      </c>
      <c r="G47" s="50"/>
      <c r="H47" s="65">
        <f t="shared" si="6"/>
        <v>0</v>
      </c>
      <c r="I47" s="49">
        <f t="shared" si="9"/>
        <v>44.140833333333333</v>
      </c>
      <c r="J47" s="75">
        <f t="shared" si="7"/>
        <v>3531.2666666666664</v>
      </c>
      <c r="K47" s="73"/>
      <c r="L47" s="45">
        <f t="shared" si="8"/>
        <v>0</v>
      </c>
      <c r="M47" s="45"/>
      <c r="N47" s="59"/>
      <c r="O47" s="66"/>
      <c r="P47" s="66"/>
      <c r="Q47" s="64"/>
    </row>
    <row r="48" spans="1:17" x14ac:dyDescent="0.35">
      <c r="A48" s="46" t="s">
        <v>71</v>
      </c>
      <c r="B48" s="44" t="s">
        <v>42</v>
      </c>
      <c r="C48" s="44" t="s">
        <v>72</v>
      </c>
      <c r="D48" s="44"/>
      <c r="E48" s="49">
        <v>29.42722222222222</v>
      </c>
      <c r="F48" s="77">
        <f t="shared" si="5"/>
        <v>2354.1777777777775</v>
      </c>
      <c r="G48" s="50"/>
      <c r="H48" s="65">
        <f t="shared" si="6"/>
        <v>0</v>
      </c>
      <c r="I48" s="49">
        <f t="shared" si="9"/>
        <v>44.140833333333333</v>
      </c>
      <c r="J48" s="75">
        <f t="shared" si="7"/>
        <v>3531.2666666666664</v>
      </c>
      <c r="K48" s="73"/>
      <c r="L48" s="45">
        <f t="shared" si="8"/>
        <v>0</v>
      </c>
      <c r="M48" s="45"/>
      <c r="N48" s="59"/>
      <c r="O48" s="66"/>
      <c r="P48" s="66"/>
      <c r="Q48" s="64"/>
    </row>
    <row r="49" spans="1:17" x14ac:dyDescent="0.35">
      <c r="A49" s="46" t="s">
        <v>73</v>
      </c>
      <c r="B49" s="44" t="s">
        <v>42</v>
      </c>
      <c r="C49" s="44" t="s">
        <v>51</v>
      </c>
      <c r="D49" s="44"/>
      <c r="E49" s="49">
        <v>29.42722222222222</v>
      </c>
      <c r="F49" s="77">
        <f t="shared" si="5"/>
        <v>2354.1777777777775</v>
      </c>
      <c r="G49" s="50"/>
      <c r="H49" s="65">
        <f t="shared" si="6"/>
        <v>0</v>
      </c>
      <c r="I49" s="49">
        <f t="shared" si="9"/>
        <v>44.140833333333333</v>
      </c>
      <c r="J49" s="75">
        <f t="shared" si="7"/>
        <v>3531.2666666666664</v>
      </c>
      <c r="K49" s="73"/>
      <c r="L49" s="45">
        <f t="shared" si="8"/>
        <v>0</v>
      </c>
      <c r="M49" s="45"/>
      <c r="N49" s="59"/>
      <c r="O49" s="66"/>
      <c r="P49" s="66"/>
      <c r="Q49" s="64"/>
    </row>
    <row r="50" spans="1:17" x14ac:dyDescent="0.35">
      <c r="A50" s="46" t="s">
        <v>73</v>
      </c>
      <c r="B50" s="44" t="s">
        <v>42</v>
      </c>
      <c r="C50" s="44" t="s">
        <v>53</v>
      </c>
      <c r="D50" s="44"/>
      <c r="E50" s="49">
        <v>29.42722222222222</v>
      </c>
      <c r="F50" s="77">
        <f t="shared" si="5"/>
        <v>2354.1777777777775</v>
      </c>
      <c r="G50" s="50"/>
      <c r="H50" s="65">
        <f t="shared" si="6"/>
        <v>0</v>
      </c>
      <c r="I50" s="49">
        <f t="shared" si="9"/>
        <v>44.140833333333333</v>
      </c>
      <c r="J50" s="75">
        <f t="shared" si="7"/>
        <v>3531.2666666666664</v>
      </c>
      <c r="K50" s="73"/>
      <c r="L50" s="45">
        <f t="shared" si="8"/>
        <v>0</v>
      </c>
      <c r="M50" s="45"/>
      <c r="N50" s="59"/>
      <c r="O50" s="66"/>
      <c r="P50" s="66"/>
      <c r="Q50" s="64"/>
    </row>
    <row r="51" spans="1:17" x14ac:dyDescent="0.35">
      <c r="A51" s="46" t="s">
        <v>74</v>
      </c>
      <c r="B51" s="44" t="s">
        <v>42</v>
      </c>
      <c r="C51" s="44" t="s">
        <v>75</v>
      </c>
      <c r="D51" s="44"/>
      <c r="E51" s="49">
        <v>29.42722222222222</v>
      </c>
      <c r="F51" s="77">
        <f t="shared" si="5"/>
        <v>2354.1777777777775</v>
      </c>
      <c r="G51" s="50"/>
      <c r="H51" s="65">
        <f t="shared" si="6"/>
        <v>0</v>
      </c>
      <c r="I51" s="49">
        <f t="shared" si="9"/>
        <v>44.140833333333333</v>
      </c>
      <c r="J51" s="75">
        <f t="shared" si="7"/>
        <v>3531.2666666666664</v>
      </c>
      <c r="K51" s="73"/>
      <c r="L51" s="45">
        <f t="shared" si="8"/>
        <v>0</v>
      </c>
      <c r="M51" s="45"/>
      <c r="N51" s="59"/>
      <c r="O51" s="66"/>
      <c r="P51" s="66"/>
      <c r="Q51" s="64"/>
    </row>
    <row r="52" spans="1:17" x14ac:dyDescent="0.35">
      <c r="A52" s="46" t="s">
        <v>76</v>
      </c>
      <c r="B52" s="44" t="s">
        <v>42</v>
      </c>
      <c r="C52" s="44" t="s">
        <v>51</v>
      </c>
      <c r="D52" s="44"/>
      <c r="E52" s="49">
        <v>29.42722222222222</v>
      </c>
      <c r="F52" s="77">
        <f t="shared" si="5"/>
        <v>2354.1777777777775</v>
      </c>
      <c r="G52" s="50"/>
      <c r="H52" s="65">
        <f t="shared" si="6"/>
        <v>0</v>
      </c>
      <c r="I52" s="49">
        <f t="shared" si="9"/>
        <v>44.140833333333333</v>
      </c>
      <c r="J52" s="75">
        <f t="shared" si="7"/>
        <v>3531.2666666666664</v>
      </c>
      <c r="K52" s="73"/>
      <c r="L52" s="45">
        <f t="shared" si="8"/>
        <v>0</v>
      </c>
      <c r="M52" s="45"/>
      <c r="N52" s="59"/>
      <c r="O52" s="66"/>
      <c r="P52" s="66"/>
      <c r="Q52" s="64"/>
    </row>
    <row r="53" spans="1:17" x14ac:dyDescent="0.35">
      <c r="A53" s="46" t="s">
        <v>77</v>
      </c>
      <c r="B53" s="44" t="s">
        <v>42</v>
      </c>
      <c r="C53" s="44" t="s">
        <v>78</v>
      </c>
      <c r="D53" s="44"/>
      <c r="E53" s="49">
        <v>31.484444444444435</v>
      </c>
      <c r="F53" s="77">
        <f t="shared" si="5"/>
        <v>2518.7555555555546</v>
      </c>
      <c r="G53" s="50"/>
      <c r="H53" s="65">
        <f t="shared" si="6"/>
        <v>0</v>
      </c>
      <c r="I53" s="49">
        <f t="shared" si="9"/>
        <v>47.226666666666652</v>
      </c>
      <c r="J53" s="75">
        <f t="shared" si="7"/>
        <v>3778.1333333333323</v>
      </c>
      <c r="K53" s="73"/>
      <c r="L53" s="45">
        <f t="shared" si="8"/>
        <v>0</v>
      </c>
      <c r="M53" s="45"/>
      <c r="N53" s="59"/>
      <c r="O53" s="66"/>
      <c r="P53" s="66"/>
      <c r="Q53" s="64"/>
    </row>
    <row r="54" spans="1:17" x14ac:dyDescent="0.35">
      <c r="A54" s="46" t="s">
        <v>79</v>
      </c>
      <c r="B54" s="44" t="s">
        <v>42</v>
      </c>
      <c r="C54" s="44" t="s">
        <v>51</v>
      </c>
      <c r="D54" s="44"/>
      <c r="E54" s="49">
        <v>29.42722222222222</v>
      </c>
      <c r="F54" s="77">
        <f t="shared" si="5"/>
        <v>2354.1777777777775</v>
      </c>
      <c r="G54" s="50"/>
      <c r="H54" s="65">
        <f t="shared" si="6"/>
        <v>0</v>
      </c>
      <c r="I54" s="49">
        <f t="shared" si="9"/>
        <v>44.140833333333333</v>
      </c>
      <c r="J54" s="75">
        <f t="shared" si="7"/>
        <v>3531.2666666666664</v>
      </c>
      <c r="K54" s="73"/>
      <c r="L54" s="45">
        <f t="shared" si="8"/>
        <v>0</v>
      </c>
      <c r="M54" s="45"/>
      <c r="N54" s="59"/>
      <c r="O54" s="66"/>
      <c r="P54" s="66"/>
      <c r="Q54" s="64"/>
    </row>
    <row r="55" spans="1:17" x14ac:dyDescent="0.35">
      <c r="A55" s="46" t="s">
        <v>80</v>
      </c>
      <c r="B55" s="44" t="s">
        <v>42</v>
      </c>
      <c r="C55" s="44" t="s">
        <v>51</v>
      </c>
      <c r="D55" s="44"/>
      <c r="E55" s="49">
        <v>29.42722222222222</v>
      </c>
      <c r="F55" s="77">
        <f t="shared" si="5"/>
        <v>2354.1777777777775</v>
      </c>
      <c r="G55" s="50"/>
      <c r="H55" s="65">
        <f t="shared" si="6"/>
        <v>0</v>
      </c>
      <c r="I55" s="49">
        <f t="shared" si="9"/>
        <v>44.140833333333333</v>
      </c>
      <c r="J55" s="75">
        <f t="shared" si="7"/>
        <v>3531.2666666666664</v>
      </c>
      <c r="K55" s="73"/>
      <c r="L55" s="45">
        <f t="shared" si="8"/>
        <v>0</v>
      </c>
      <c r="M55" s="45"/>
      <c r="N55" s="59"/>
      <c r="O55" s="66"/>
      <c r="P55" s="66"/>
      <c r="Q55" s="64"/>
    </row>
    <row r="56" spans="1:17" x14ac:dyDescent="0.35">
      <c r="A56" s="46" t="s">
        <v>81</v>
      </c>
      <c r="B56" s="44" t="s">
        <v>42</v>
      </c>
      <c r="C56" s="44" t="s">
        <v>51</v>
      </c>
      <c r="D56" s="44"/>
      <c r="E56" s="49">
        <v>29.42722222222222</v>
      </c>
      <c r="F56" s="77">
        <f t="shared" si="5"/>
        <v>2354.1777777777775</v>
      </c>
      <c r="G56" s="50"/>
      <c r="H56" s="65">
        <f t="shared" si="6"/>
        <v>0</v>
      </c>
      <c r="I56" s="49">
        <f t="shared" si="9"/>
        <v>44.140833333333333</v>
      </c>
      <c r="J56" s="75">
        <f t="shared" si="7"/>
        <v>3531.2666666666664</v>
      </c>
      <c r="K56" s="73"/>
      <c r="L56" s="45">
        <f t="shared" si="8"/>
        <v>0</v>
      </c>
      <c r="M56" s="45"/>
      <c r="N56" s="59"/>
      <c r="O56" s="66"/>
      <c r="P56" s="66"/>
      <c r="Q56" s="64"/>
    </row>
    <row r="57" spans="1:17" x14ac:dyDescent="0.35">
      <c r="A57" s="46" t="s">
        <v>82</v>
      </c>
      <c r="B57" s="44" t="s">
        <v>42</v>
      </c>
      <c r="C57" s="44" t="s">
        <v>83</v>
      </c>
      <c r="D57" s="44"/>
      <c r="E57" s="49">
        <v>24.999333333333336</v>
      </c>
      <c r="F57" s="77">
        <f t="shared" si="5"/>
        <v>1999.9466666666669</v>
      </c>
      <c r="G57" s="50"/>
      <c r="H57" s="65">
        <f t="shared" si="6"/>
        <v>0</v>
      </c>
      <c r="I57" s="49">
        <f t="shared" si="9"/>
        <v>37.499000000000002</v>
      </c>
      <c r="J57" s="75">
        <f t="shared" si="7"/>
        <v>2999.92</v>
      </c>
      <c r="K57" s="73"/>
      <c r="L57" s="45">
        <f t="shared" si="8"/>
        <v>0</v>
      </c>
      <c r="M57" s="45"/>
      <c r="N57" s="59"/>
      <c r="O57" s="66"/>
      <c r="P57" s="66"/>
      <c r="Q57" s="64"/>
    </row>
    <row r="58" spans="1:17" x14ac:dyDescent="0.35">
      <c r="A58" s="46" t="s">
        <v>84</v>
      </c>
      <c r="B58" s="44" t="s">
        <v>24</v>
      </c>
      <c r="C58" s="44" t="s">
        <v>58</v>
      </c>
      <c r="D58" s="44"/>
      <c r="E58" s="49">
        <v>45.276777777777767</v>
      </c>
      <c r="F58" s="77">
        <f t="shared" si="5"/>
        <v>3622.1422222222213</v>
      </c>
      <c r="G58" s="50"/>
      <c r="H58" s="65">
        <f t="shared" si="6"/>
        <v>0</v>
      </c>
      <c r="I58" s="49">
        <f t="shared" si="9"/>
        <v>67.91516666666665</v>
      </c>
      <c r="J58" s="75">
        <f t="shared" si="7"/>
        <v>5433.2133333333322</v>
      </c>
      <c r="K58" s="73"/>
      <c r="L58" s="45">
        <f t="shared" si="8"/>
        <v>0</v>
      </c>
      <c r="M58" s="45"/>
      <c r="N58" s="59"/>
      <c r="O58" s="66"/>
      <c r="P58" s="66"/>
      <c r="Q58" s="64"/>
    </row>
    <row r="59" spans="1:17" x14ac:dyDescent="0.35">
      <c r="A59" s="46" t="s">
        <v>85</v>
      </c>
      <c r="B59" s="44" t="s">
        <v>42</v>
      </c>
      <c r="C59" s="44" t="s">
        <v>51</v>
      </c>
      <c r="D59" s="44"/>
      <c r="E59" s="49">
        <v>30.250111111111107</v>
      </c>
      <c r="F59" s="77">
        <f t="shared" si="5"/>
        <v>2420.0088888888886</v>
      </c>
      <c r="G59" s="50"/>
      <c r="H59" s="65">
        <f t="shared" si="6"/>
        <v>0</v>
      </c>
      <c r="I59" s="49">
        <f t="shared" si="9"/>
        <v>45.375166666666658</v>
      </c>
      <c r="J59" s="75">
        <f t="shared" si="7"/>
        <v>3630.0133333333324</v>
      </c>
      <c r="K59" s="73"/>
      <c r="L59" s="45">
        <f t="shared" si="8"/>
        <v>0</v>
      </c>
      <c r="M59" s="45"/>
      <c r="N59" s="59"/>
      <c r="O59" s="66"/>
      <c r="P59" s="66"/>
      <c r="Q59" s="64"/>
    </row>
    <row r="60" spans="1:17" x14ac:dyDescent="0.35">
      <c r="A60" s="46" t="s">
        <v>85</v>
      </c>
      <c r="B60" s="44" t="s">
        <v>42</v>
      </c>
      <c r="C60" s="44" t="s">
        <v>86</v>
      </c>
      <c r="D60" s="44"/>
      <c r="E60" s="49">
        <v>30.250111111111107</v>
      </c>
      <c r="F60" s="77">
        <f t="shared" si="5"/>
        <v>2420.0088888888886</v>
      </c>
      <c r="G60" s="50"/>
      <c r="H60" s="65">
        <f t="shared" si="6"/>
        <v>0</v>
      </c>
      <c r="I60" s="49">
        <f t="shared" si="9"/>
        <v>45.375166666666658</v>
      </c>
      <c r="J60" s="75">
        <f t="shared" si="7"/>
        <v>3630.0133333333324</v>
      </c>
      <c r="K60" s="73"/>
      <c r="L60" s="45">
        <f t="shared" si="8"/>
        <v>0</v>
      </c>
      <c r="M60" s="45"/>
      <c r="N60" s="59"/>
      <c r="O60" s="66"/>
      <c r="P60" s="66"/>
      <c r="Q60" s="64"/>
    </row>
    <row r="61" spans="1:17" x14ac:dyDescent="0.35">
      <c r="A61" s="46" t="s">
        <v>87</v>
      </c>
      <c r="B61" s="44" t="s">
        <v>42</v>
      </c>
      <c r="C61" s="44" t="s">
        <v>88</v>
      </c>
      <c r="D61" s="44"/>
      <c r="E61" s="49">
        <v>24.999333333333336</v>
      </c>
      <c r="F61" s="77">
        <f t="shared" si="5"/>
        <v>1999.9466666666669</v>
      </c>
      <c r="G61" s="50"/>
      <c r="H61" s="65">
        <f t="shared" si="6"/>
        <v>0</v>
      </c>
      <c r="I61" s="49">
        <f t="shared" si="9"/>
        <v>37.499000000000002</v>
      </c>
      <c r="J61" s="75">
        <f t="shared" si="7"/>
        <v>2999.92</v>
      </c>
      <c r="K61" s="73"/>
      <c r="L61" s="45">
        <f t="shared" si="8"/>
        <v>0</v>
      </c>
      <c r="M61" s="45"/>
      <c r="N61" s="59"/>
      <c r="O61" s="66"/>
      <c r="P61" s="66"/>
      <c r="Q61" s="64"/>
    </row>
    <row r="62" spans="1:17" x14ac:dyDescent="0.35">
      <c r="A62" s="46" t="s">
        <v>89</v>
      </c>
      <c r="B62" s="44" t="s">
        <v>42</v>
      </c>
      <c r="C62" s="44" t="s">
        <v>83</v>
      </c>
      <c r="D62" s="44"/>
      <c r="E62" s="49">
        <v>24.999333333333336</v>
      </c>
      <c r="F62" s="77">
        <f t="shared" si="5"/>
        <v>1999.9466666666669</v>
      </c>
      <c r="G62" s="50"/>
      <c r="H62" s="65">
        <f t="shared" si="6"/>
        <v>0</v>
      </c>
      <c r="I62" s="49">
        <f t="shared" si="9"/>
        <v>37.499000000000002</v>
      </c>
      <c r="J62" s="75">
        <f t="shared" si="7"/>
        <v>2999.92</v>
      </c>
      <c r="K62" s="73"/>
      <c r="L62" s="45">
        <f t="shared" si="8"/>
        <v>0</v>
      </c>
      <c r="M62" s="45"/>
      <c r="N62" s="59"/>
      <c r="O62" s="66"/>
      <c r="P62" s="66"/>
      <c r="Q62" s="64"/>
    </row>
    <row r="63" spans="1:17" x14ac:dyDescent="0.35">
      <c r="A63" s="46" t="s">
        <v>90</v>
      </c>
      <c r="B63" s="44" t="s">
        <v>24</v>
      </c>
      <c r="C63" s="44" t="s">
        <v>51</v>
      </c>
      <c r="D63" s="44"/>
      <c r="E63" s="49">
        <v>48.568333333333328</v>
      </c>
      <c r="F63" s="77">
        <f t="shared" si="5"/>
        <v>3885.4666666666662</v>
      </c>
      <c r="G63" s="50"/>
      <c r="H63" s="65">
        <f t="shared" si="6"/>
        <v>0</v>
      </c>
      <c r="I63" s="49">
        <f t="shared" si="9"/>
        <v>72.852499999999992</v>
      </c>
      <c r="J63" s="75">
        <f t="shared" si="7"/>
        <v>5828.1999999999989</v>
      </c>
      <c r="K63" s="73"/>
      <c r="L63" s="45">
        <f t="shared" si="8"/>
        <v>0</v>
      </c>
      <c r="M63" s="45"/>
      <c r="N63" s="59"/>
      <c r="O63" s="66"/>
      <c r="P63" s="66"/>
      <c r="Q63" s="64"/>
    </row>
    <row r="64" spans="1:17" x14ac:dyDescent="0.35">
      <c r="A64" s="46" t="s">
        <v>90</v>
      </c>
      <c r="B64" s="44" t="s">
        <v>91</v>
      </c>
      <c r="C64" s="44" t="s">
        <v>51</v>
      </c>
      <c r="D64" s="44"/>
      <c r="E64" s="49">
        <v>84.793333333333308</v>
      </c>
      <c r="F64" s="77">
        <f t="shared" si="5"/>
        <v>6783.4666666666644</v>
      </c>
      <c r="G64" s="50"/>
      <c r="H64" s="65">
        <f t="shared" si="6"/>
        <v>0</v>
      </c>
      <c r="I64" s="49">
        <f t="shared" si="9"/>
        <v>127.18999999999997</v>
      </c>
      <c r="J64" s="75">
        <f t="shared" si="7"/>
        <v>10175.199999999997</v>
      </c>
      <c r="K64" s="73"/>
      <c r="L64" s="45">
        <f t="shared" si="8"/>
        <v>0</v>
      </c>
      <c r="M64" s="45"/>
      <c r="N64" s="59"/>
      <c r="O64" s="66"/>
      <c r="P64" s="66"/>
      <c r="Q64" s="64"/>
    </row>
    <row r="65" spans="1:17" x14ac:dyDescent="0.35">
      <c r="A65" s="46" t="s">
        <v>92</v>
      </c>
      <c r="B65" s="44" t="s">
        <v>48</v>
      </c>
      <c r="C65" s="44" t="s">
        <v>93</v>
      </c>
      <c r="D65" s="44"/>
      <c r="E65" s="49">
        <v>78.36888888888889</v>
      </c>
      <c r="F65" s="77">
        <f t="shared" si="5"/>
        <v>6269.5111111111109</v>
      </c>
      <c r="G65" s="50"/>
      <c r="H65" s="65">
        <f t="shared" si="6"/>
        <v>0</v>
      </c>
      <c r="I65" s="49">
        <f t="shared" si="9"/>
        <v>117.55333333333334</v>
      </c>
      <c r="J65" s="75">
        <f t="shared" si="7"/>
        <v>9404.2666666666664</v>
      </c>
      <c r="K65" s="73"/>
      <c r="L65" s="45">
        <f t="shared" si="8"/>
        <v>0</v>
      </c>
      <c r="M65" s="45"/>
      <c r="N65" s="59"/>
      <c r="O65" s="66"/>
      <c r="P65" s="66"/>
      <c r="Q65" s="64"/>
    </row>
    <row r="66" spans="1:17" x14ac:dyDescent="0.35">
      <c r="A66" s="46" t="s">
        <v>92</v>
      </c>
      <c r="B66" s="44" t="s">
        <v>48</v>
      </c>
      <c r="C66" s="44" t="s">
        <v>94</v>
      </c>
      <c r="D66" s="44"/>
      <c r="E66" s="49">
        <v>90.175555555555562</v>
      </c>
      <c r="F66" s="77">
        <f t="shared" si="5"/>
        <v>7214.0444444444447</v>
      </c>
      <c r="G66" s="50"/>
      <c r="H66" s="65">
        <f t="shared" si="6"/>
        <v>0</v>
      </c>
      <c r="I66" s="49">
        <f t="shared" si="9"/>
        <v>135.26333333333335</v>
      </c>
      <c r="J66" s="75">
        <f t="shared" si="7"/>
        <v>10821.066666666668</v>
      </c>
      <c r="K66" s="73"/>
      <c r="L66" s="45">
        <f t="shared" si="8"/>
        <v>0</v>
      </c>
      <c r="M66" s="45"/>
      <c r="N66" s="59"/>
      <c r="O66" s="66"/>
      <c r="P66" s="66"/>
      <c r="Q66" s="64"/>
    </row>
    <row r="67" spans="1:17" x14ac:dyDescent="0.35">
      <c r="A67" s="46" t="s">
        <v>95</v>
      </c>
      <c r="B67" s="44" t="s">
        <v>42</v>
      </c>
      <c r="C67" s="44" t="s">
        <v>88</v>
      </c>
      <c r="D67" s="44"/>
      <c r="E67" s="49">
        <v>24.999333333333336</v>
      </c>
      <c r="F67" s="77">
        <f>E67:E123*$G$11</f>
        <v>1999.9466666666669</v>
      </c>
      <c r="G67" s="50"/>
      <c r="H67" s="65">
        <f>G67:G123*F67:F123</f>
        <v>0</v>
      </c>
      <c r="I67" s="49">
        <f t="shared" si="9"/>
        <v>37.499000000000002</v>
      </c>
      <c r="J67" s="75">
        <f>I67:I123*$G$11</f>
        <v>2999.92</v>
      </c>
      <c r="K67" s="73"/>
      <c r="L67" s="45">
        <f>K67:K123*J67:J123</f>
        <v>0</v>
      </c>
      <c r="M67" s="45"/>
      <c r="N67" s="59"/>
      <c r="O67" s="66"/>
      <c r="P67" s="66"/>
      <c r="Q67" s="64"/>
    </row>
    <row r="68" spans="1:17" x14ac:dyDescent="0.35">
      <c r="A68" s="46" t="s">
        <v>95</v>
      </c>
      <c r="B68" s="44" t="s">
        <v>42</v>
      </c>
      <c r="C68" s="44" t="s">
        <v>51</v>
      </c>
      <c r="D68" s="44"/>
      <c r="E68" s="49">
        <v>30.250111111111107</v>
      </c>
      <c r="F68" s="77">
        <f>E68:E124*$G$11</f>
        <v>2420.0088888888886</v>
      </c>
      <c r="G68" s="50"/>
      <c r="H68" s="65">
        <f>G68:G124*F68:F124</f>
        <v>0</v>
      </c>
      <c r="I68" s="49">
        <f t="shared" si="9"/>
        <v>45.375166666666658</v>
      </c>
      <c r="J68" s="75">
        <f>I68:I124*$G$11</f>
        <v>3630.0133333333324</v>
      </c>
      <c r="K68" s="73"/>
      <c r="L68" s="45">
        <f>K68:K124*J68:J124</f>
        <v>0</v>
      </c>
      <c r="M68" s="45"/>
      <c r="N68" s="59"/>
      <c r="O68" s="66"/>
      <c r="P68" s="66"/>
      <c r="Q68" s="64"/>
    </row>
    <row r="69" spans="1:17" x14ac:dyDescent="0.35">
      <c r="A69" s="67" t="s">
        <v>96</v>
      </c>
      <c r="B69" s="47" t="s">
        <v>42</v>
      </c>
      <c r="C69" s="47" t="s">
        <v>97</v>
      </c>
      <c r="D69" s="44"/>
      <c r="E69" s="51">
        <v>30.250111111111107</v>
      </c>
      <c r="F69" s="78">
        <f>E69:E126*$G$11</f>
        <v>2420.0088888888886</v>
      </c>
      <c r="G69" s="52"/>
      <c r="H69" s="68">
        <f>G69:G126*F69:F126</f>
        <v>0</v>
      </c>
      <c r="I69" s="51">
        <f t="shared" si="9"/>
        <v>45.375166666666658</v>
      </c>
      <c r="J69" s="75">
        <f>I69:I126*$G$11</f>
        <v>3630.0133333333324</v>
      </c>
      <c r="K69" s="79"/>
      <c r="L69" s="48">
        <f>K69:K126*J69:J126</f>
        <v>0</v>
      </c>
      <c r="M69" s="48"/>
      <c r="N69" s="69"/>
      <c r="O69" s="70"/>
      <c r="P69" s="70"/>
      <c r="Q69" s="71"/>
    </row>
    <row r="70" spans="1:17" x14ac:dyDescent="0.35">
      <c r="A70" s="46" t="s">
        <v>98</v>
      </c>
      <c r="B70" s="44" t="s">
        <v>42</v>
      </c>
      <c r="C70" s="44" t="s">
        <v>88</v>
      </c>
      <c r="D70" s="44"/>
      <c r="E70" s="49">
        <v>24.999333333333336</v>
      </c>
      <c r="F70" s="77">
        <f>E70:E158*$G$11</f>
        <v>1999.9466666666669</v>
      </c>
      <c r="G70" s="50"/>
      <c r="H70" s="65">
        <f>G70:G158*F70:F158</f>
        <v>0</v>
      </c>
      <c r="I70" s="49">
        <f t="shared" si="9"/>
        <v>37.499000000000002</v>
      </c>
      <c r="J70" s="75">
        <f>I70:I158*$G$11</f>
        <v>2999.92</v>
      </c>
      <c r="K70" s="73"/>
      <c r="L70" s="45">
        <f>K70:K158*J70:J158</f>
        <v>0</v>
      </c>
      <c r="M70" s="45"/>
      <c r="N70" s="59"/>
      <c r="O70" s="66"/>
      <c r="P70" s="66"/>
      <c r="Q70" s="64"/>
    </row>
    <row r="71" spans="1:17" x14ac:dyDescent="0.35">
      <c r="A71" s="46" t="s">
        <v>99</v>
      </c>
      <c r="B71" s="44" t="s">
        <v>42</v>
      </c>
      <c r="C71" s="44" t="s">
        <v>65</v>
      </c>
      <c r="D71" s="44"/>
      <c r="E71" s="49">
        <v>30.250111111111107</v>
      </c>
      <c r="F71" s="77">
        <f>E71:E159*$G$11</f>
        <v>2420.0088888888886</v>
      </c>
      <c r="G71" s="50"/>
      <c r="H71" s="65">
        <f>G71:G159*F71:F159</f>
        <v>0</v>
      </c>
      <c r="I71" s="49">
        <f t="shared" si="9"/>
        <v>45.375166666666658</v>
      </c>
      <c r="J71" s="75">
        <f>I71:I159*$G$11</f>
        <v>3630.0133333333324</v>
      </c>
      <c r="K71" s="73"/>
      <c r="L71" s="45">
        <f>K71:K159*J71:J159</f>
        <v>0</v>
      </c>
      <c r="M71" s="45"/>
      <c r="N71" s="59"/>
      <c r="O71" s="66"/>
      <c r="P71" s="66"/>
      <c r="Q71" s="64"/>
    </row>
    <row r="72" spans="1:17" x14ac:dyDescent="0.35">
      <c r="A72" s="46" t="s">
        <v>98</v>
      </c>
      <c r="B72" s="44" t="s">
        <v>42</v>
      </c>
      <c r="C72" s="44" t="s">
        <v>100</v>
      </c>
      <c r="D72" s="44"/>
      <c r="E72" s="49">
        <v>30.250111111111107</v>
      </c>
      <c r="F72" s="77">
        <f>E72:E160*$G$11</f>
        <v>2420.0088888888886</v>
      </c>
      <c r="G72" s="50"/>
      <c r="H72" s="65">
        <f>G72:G160*F72:F160</f>
        <v>0</v>
      </c>
      <c r="I72" s="49">
        <f t="shared" si="9"/>
        <v>45.375166666666658</v>
      </c>
      <c r="J72" s="75">
        <f>I72:I160*$G$11</f>
        <v>3630.0133333333324</v>
      </c>
      <c r="K72" s="73"/>
      <c r="L72" s="45">
        <f>K72:K160*J72:J160</f>
        <v>0</v>
      </c>
      <c r="M72" s="45"/>
      <c r="N72" s="59"/>
      <c r="O72" s="66"/>
      <c r="P72" s="66"/>
      <c r="Q72" s="64"/>
    </row>
    <row r="73" spans="1:17" x14ac:dyDescent="0.35">
      <c r="A73" s="46" t="s">
        <v>98</v>
      </c>
      <c r="B73" s="44" t="s">
        <v>24</v>
      </c>
      <c r="C73" s="44" t="s">
        <v>53</v>
      </c>
      <c r="D73" s="44"/>
      <c r="E73" s="49">
        <v>48.568333333333328</v>
      </c>
      <c r="F73" s="77">
        <f>E73:E161*$G$11</f>
        <v>3885.4666666666662</v>
      </c>
      <c r="G73" s="50"/>
      <c r="H73" s="65">
        <f>G73:G161*F73:F161</f>
        <v>0</v>
      </c>
      <c r="I73" s="49">
        <f t="shared" si="9"/>
        <v>72.852499999999992</v>
      </c>
      <c r="J73" s="75">
        <f>I73:I161*$G$11</f>
        <v>5828.1999999999989</v>
      </c>
      <c r="K73" s="73"/>
      <c r="L73" s="45">
        <f>K73:K161*J73:J161</f>
        <v>0</v>
      </c>
      <c r="M73" s="45"/>
      <c r="N73" s="59"/>
      <c r="O73" s="66"/>
      <c r="P73" s="66"/>
      <c r="Q73" s="64"/>
    </row>
    <row r="74" spans="1:17" x14ac:dyDescent="0.35">
      <c r="A74" s="46" t="s">
        <v>101</v>
      </c>
      <c r="B74" s="44" t="s">
        <v>42</v>
      </c>
      <c r="C74" s="44" t="s">
        <v>51</v>
      </c>
      <c r="D74" s="44"/>
      <c r="E74" s="49">
        <v>30.250111111111107</v>
      </c>
      <c r="F74" s="77">
        <f>E74:E162*$G$11</f>
        <v>2420.0088888888886</v>
      </c>
      <c r="G74" s="50"/>
      <c r="H74" s="65">
        <f>G74:G162*F74:F162</f>
        <v>0</v>
      </c>
      <c r="I74" s="49">
        <f t="shared" si="9"/>
        <v>45.375166666666658</v>
      </c>
      <c r="J74" s="75">
        <f>I74:I162*$G$11</f>
        <v>3630.0133333333324</v>
      </c>
      <c r="K74" s="73"/>
      <c r="L74" s="45">
        <f>K74:K162*J74:J162</f>
        <v>0</v>
      </c>
      <c r="M74" s="45"/>
      <c r="N74" s="59"/>
      <c r="O74" s="66"/>
      <c r="P74" s="66"/>
      <c r="Q74" s="64"/>
    </row>
    <row r="75" spans="1:17" x14ac:dyDescent="0.35">
      <c r="A75" s="46" t="s">
        <v>102</v>
      </c>
      <c r="B75" s="44" t="s">
        <v>42</v>
      </c>
      <c r="C75" s="44" t="s">
        <v>83</v>
      </c>
      <c r="D75" s="44"/>
      <c r="E75" s="49">
        <v>24.999333333333336</v>
      </c>
      <c r="F75" s="77">
        <f t="shared" ref="F75:F92" si="10">E75:E164*$G$11</f>
        <v>1999.9466666666669</v>
      </c>
      <c r="G75" s="50"/>
      <c r="H75" s="65">
        <f t="shared" ref="H75:H92" si="11">G75:G164*F75:F164</f>
        <v>0</v>
      </c>
      <c r="I75" s="49">
        <f t="shared" si="9"/>
        <v>37.499000000000002</v>
      </c>
      <c r="J75" s="75">
        <f t="shared" ref="J75:J92" si="12">I75:I164*$G$11</f>
        <v>2999.92</v>
      </c>
      <c r="K75" s="73"/>
      <c r="L75" s="45">
        <f t="shared" ref="L75:L92" si="13">K75:K164*J75:J164</f>
        <v>0</v>
      </c>
      <c r="M75" s="45"/>
      <c r="N75" s="59"/>
      <c r="O75" s="66"/>
      <c r="P75" s="66"/>
      <c r="Q75" s="64"/>
    </row>
    <row r="76" spans="1:17" x14ac:dyDescent="0.35">
      <c r="A76" s="46" t="s">
        <v>103</v>
      </c>
      <c r="B76" s="44" t="s">
        <v>42</v>
      </c>
      <c r="C76" s="44" t="s">
        <v>104</v>
      </c>
      <c r="D76" s="44"/>
      <c r="E76" s="49">
        <v>27.754222222222221</v>
      </c>
      <c r="F76" s="77">
        <f t="shared" si="10"/>
        <v>2220.3377777777778</v>
      </c>
      <c r="G76" s="50"/>
      <c r="H76" s="65">
        <f t="shared" si="11"/>
        <v>0</v>
      </c>
      <c r="I76" s="49">
        <f t="shared" si="9"/>
        <v>41.63133333333333</v>
      </c>
      <c r="J76" s="75">
        <f t="shared" si="12"/>
        <v>3330.5066666666662</v>
      </c>
      <c r="K76" s="73"/>
      <c r="L76" s="45">
        <f t="shared" si="13"/>
        <v>0</v>
      </c>
      <c r="M76" s="45"/>
      <c r="N76" s="59"/>
      <c r="O76" s="66"/>
      <c r="P76" s="66"/>
      <c r="Q76" s="64"/>
    </row>
    <row r="77" spans="1:17" x14ac:dyDescent="0.35">
      <c r="A77" s="46" t="s">
        <v>105</v>
      </c>
      <c r="B77" s="44" t="s">
        <v>42</v>
      </c>
      <c r="C77" s="44" t="s">
        <v>106</v>
      </c>
      <c r="D77" s="44"/>
      <c r="E77" s="49">
        <v>24.999333333333336</v>
      </c>
      <c r="F77" s="77">
        <f t="shared" si="10"/>
        <v>1999.9466666666669</v>
      </c>
      <c r="G77" s="50"/>
      <c r="H77" s="65">
        <f t="shared" si="11"/>
        <v>0</v>
      </c>
      <c r="I77" s="49">
        <f t="shared" si="9"/>
        <v>37.499000000000002</v>
      </c>
      <c r="J77" s="75">
        <f t="shared" si="12"/>
        <v>2999.92</v>
      </c>
      <c r="K77" s="73"/>
      <c r="L77" s="45">
        <f t="shared" si="13"/>
        <v>0</v>
      </c>
      <c r="M77" s="45"/>
      <c r="N77" s="59"/>
      <c r="O77" s="66"/>
      <c r="P77" s="66"/>
      <c r="Q77" s="64"/>
    </row>
    <row r="78" spans="1:17" x14ac:dyDescent="0.35">
      <c r="A78" s="46" t="s">
        <v>107</v>
      </c>
      <c r="B78" s="44" t="s">
        <v>42</v>
      </c>
      <c r="C78" s="44" t="s">
        <v>83</v>
      </c>
      <c r="D78" s="44"/>
      <c r="E78" s="49">
        <v>24.999333333333336</v>
      </c>
      <c r="F78" s="77">
        <f t="shared" si="10"/>
        <v>1999.9466666666669</v>
      </c>
      <c r="G78" s="50"/>
      <c r="H78" s="65">
        <f t="shared" si="11"/>
        <v>0</v>
      </c>
      <c r="I78" s="49">
        <f t="shared" ref="I78:I109" si="14">E78:E245*1.5</f>
        <v>37.499000000000002</v>
      </c>
      <c r="J78" s="75">
        <f t="shared" si="12"/>
        <v>2999.92</v>
      </c>
      <c r="K78" s="73"/>
      <c r="L78" s="45">
        <f t="shared" si="13"/>
        <v>0</v>
      </c>
      <c r="M78" s="45"/>
      <c r="N78" s="59"/>
      <c r="O78" s="66"/>
      <c r="P78" s="66"/>
      <c r="Q78" s="64"/>
    </row>
    <row r="79" spans="1:17" x14ac:dyDescent="0.35">
      <c r="A79" s="46" t="s">
        <v>108</v>
      </c>
      <c r="B79" s="44" t="s">
        <v>42</v>
      </c>
      <c r="C79" s="44" t="s">
        <v>109</v>
      </c>
      <c r="D79" s="44"/>
      <c r="E79" s="49">
        <v>30.250111111111107</v>
      </c>
      <c r="F79" s="77">
        <f t="shared" si="10"/>
        <v>2420.0088888888886</v>
      </c>
      <c r="G79" s="50"/>
      <c r="H79" s="65">
        <f t="shared" si="11"/>
        <v>0</v>
      </c>
      <c r="I79" s="49">
        <f t="shared" si="14"/>
        <v>45.375166666666658</v>
      </c>
      <c r="J79" s="75">
        <f t="shared" si="12"/>
        <v>3630.0133333333324</v>
      </c>
      <c r="K79" s="73"/>
      <c r="L79" s="45">
        <f t="shared" si="13"/>
        <v>0</v>
      </c>
      <c r="M79" s="45"/>
      <c r="N79" s="59"/>
      <c r="O79" s="66"/>
      <c r="P79" s="66"/>
      <c r="Q79" s="64"/>
    </row>
    <row r="80" spans="1:17" x14ac:dyDescent="0.35">
      <c r="A80" s="46" t="s">
        <v>110</v>
      </c>
      <c r="B80" s="44" t="s">
        <v>42</v>
      </c>
      <c r="C80" s="44" t="s">
        <v>106</v>
      </c>
      <c r="D80" s="44"/>
      <c r="E80" s="49">
        <v>30.115555555555552</v>
      </c>
      <c r="F80" s="77">
        <f t="shared" si="10"/>
        <v>2409.2444444444441</v>
      </c>
      <c r="G80" s="50"/>
      <c r="H80" s="65">
        <f t="shared" si="11"/>
        <v>0</v>
      </c>
      <c r="I80" s="49">
        <f t="shared" si="14"/>
        <v>45.173333333333332</v>
      </c>
      <c r="J80" s="75">
        <f t="shared" si="12"/>
        <v>3613.8666666666668</v>
      </c>
      <c r="K80" s="73"/>
      <c r="L80" s="45">
        <f t="shared" si="13"/>
        <v>0</v>
      </c>
      <c r="M80" s="45"/>
      <c r="N80" s="59"/>
      <c r="O80" s="66"/>
      <c r="P80" s="66"/>
      <c r="Q80" s="64"/>
    </row>
    <row r="81" spans="1:17" x14ac:dyDescent="0.35">
      <c r="A81" s="46" t="s">
        <v>111</v>
      </c>
      <c r="B81" s="44" t="s">
        <v>42</v>
      </c>
      <c r="C81" s="44" t="s">
        <v>112</v>
      </c>
      <c r="D81" s="44"/>
      <c r="E81" s="49">
        <v>35.598888888888879</v>
      </c>
      <c r="F81" s="77">
        <f t="shared" si="10"/>
        <v>2847.9111111111106</v>
      </c>
      <c r="G81" s="50"/>
      <c r="H81" s="65">
        <f t="shared" si="11"/>
        <v>0</v>
      </c>
      <c r="I81" s="49">
        <f t="shared" si="14"/>
        <v>53.398333333333319</v>
      </c>
      <c r="J81" s="75">
        <f t="shared" si="12"/>
        <v>4271.8666666666659</v>
      </c>
      <c r="K81" s="73"/>
      <c r="L81" s="45">
        <f t="shared" si="13"/>
        <v>0</v>
      </c>
      <c r="M81" s="45"/>
      <c r="N81" s="59"/>
      <c r="O81" s="66"/>
      <c r="P81" s="66"/>
      <c r="Q81" s="64"/>
    </row>
    <row r="82" spans="1:17" x14ac:dyDescent="0.35">
      <c r="A82" s="46" t="s">
        <v>113</v>
      </c>
      <c r="B82" s="44" t="s">
        <v>42</v>
      </c>
      <c r="C82" s="44" t="s">
        <v>114</v>
      </c>
      <c r="D82" s="44"/>
      <c r="E82" s="49">
        <v>24.999333333333336</v>
      </c>
      <c r="F82" s="77">
        <f t="shared" si="10"/>
        <v>1999.9466666666669</v>
      </c>
      <c r="G82" s="50"/>
      <c r="H82" s="65">
        <f t="shared" si="11"/>
        <v>0</v>
      </c>
      <c r="I82" s="49">
        <f t="shared" si="14"/>
        <v>37.499000000000002</v>
      </c>
      <c r="J82" s="75">
        <f t="shared" si="12"/>
        <v>2999.92</v>
      </c>
      <c r="K82" s="73"/>
      <c r="L82" s="45">
        <f t="shared" si="13"/>
        <v>0</v>
      </c>
      <c r="M82" s="45"/>
      <c r="N82" s="59"/>
      <c r="O82" s="66"/>
      <c r="P82" s="66"/>
      <c r="Q82" s="64"/>
    </row>
    <row r="83" spans="1:17" x14ac:dyDescent="0.35">
      <c r="A83" s="46" t="s">
        <v>115</v>
      </c>
      <c r="B83" s="44" t="s">
        <v>42</v>
      </c>
      <c r="C83" s="44" t="s">
        <v>106</v>
      </c>
      <c r="D83" s="44"/>
      <c r="E83" s="49">
        <v>24.999333333333336</v>
      </c>
      <c r="F83" s="77">
        <f t="shared" si="10"/>
        <v>1999.9466666666669</v>
      </c>
      <c r="G83" s="50"/>
      <c r="H83" s="65">
        <f t="shared" si="11"/>
        <v>0</v>
      </c>
      <c r="I83" s="49">
        <f t="shared" si="14"/>
        <v>37.499000000000002</v>
      </c>
      <c r="J83" s="75">
        <f t="shared" si="12"/>
        <v>2999.92</v>
      </c>
      <c r="K83" s="73"/>
      <c r="L83" s="45">
        <f t="shared" si="13"/>
        <v>0</v>
      </c>
      <c r="M83" s="45"/>
      <c r="N83" s="59"/>
      <c r="O83" s="66"/>
      <c r="P83" s="66"/>
      <c r="Q83" s="64"/>
    </row>
    <row r="84" spans="1:17" x14ac:dyDescent="0.35">
      <c r="A84" s="46" t="s">
        <v>116</v>
      </c>
      <c r="B84" s="44" t="s">
        <v>42</v>
      </c>
      <c r="C84" s="44" t="s">
        <v>117</v>
      </c>
      <c r="D84" s="44"/>
      <c r="E84" s="49">
        <v>24.999333333333336</v>
      </c>
      <c r="F84" s="77">
        <f t="shared" si="10"/>
        <v>1999.9466666666669</v>
      </c>
      <c r="G84" s="50"/>
      <c r="H84" s="65">
        <f t="shared" si="11"/>
        <v>0</v>
      </c>
      <c r="I84" s="49">
        <f t="shared" si="14"/>
        <v>37.499000000000002</v>
      </c>
      <c r="J84" s="75">
        <f t="shared" si="12"/>
        <v>2999.92</v>
      </c>
      <c r="K84" s="73"/>
      <c r="L84" s="45">
        <f t="shared" si="13"/>
        <v>0</v>
      </c>
      <c r="M84" s="45"/>
      <c r="N84" s="59"/>
      <c r="O84" s="66"/>
      <c r="P84" s="66"/>
      <c r="Q84" s="64"/>
    </row>
    <row r="85" spans="1:17" x14ac:dyDescent="0.35">
      <c r="A85" s="46" t="s">
        <v>118</v>
      </c>
      <c r="B85" s="44" t="s">
        <v>42</v>
      </c>
      <c r="C85" s="44" t="s">
        <v>30</v>
      </c>
      <c r="D85" s="44"/>
      <c r="E85" s="49">
        <v>30.250111111111107</v>
      </c>
      <c r="F85" s="77">
        <f t="shared" si="10"/>
        <v>2420.0088888888886</v>
      </c>
      <c r="G85" s="50"/>
      <c r="H85" s="65">
        <f t="shared" si="11"/>
        <v>0</v>
      </c>
      <c r="I85" s="49">
        <f t="shared" si="14"/>
        <v>45.375166666666658</v>
      </c>
      <c r="J85" s="75">
        <f t="shared" si="12"/>
        <v>3630.0133333333324</v>
      </c>
      <c r="K85" s="73"/>
      <c r="L85" s="45">
        <f t="shared" si="13"/>
        <v>0</v>
      </c>
      <c r="M85" s="45"/>
      <c r="N85" s="59"/>
      <c r="O85" s="66"/>
      <c r="P85" s="66"/>
      <c r="Q85" s="64"/>
    </row>
    <row r="86" spans="1:17" x14ac:dyDescent="0.35">
      <c r="A86" s="46" t="s">
        <v>119</v>
      </c>
      <c r="B86" s="44" t="s">
        <v>29</v>
      </c>
      <c r="C86" s="44" t="s">
        <v>120</v>
      </c>
      <c r="D86" s="44"/>
      <c r="E86" s="49">
        <v>19.469022222222222</v>
      </c>
      <c r="F86" s="77">
        <f t="shared" si="10"/>
        <v>1557.5217777777777</v>
      </c>
      <c r="G86" s="50"/>
      <c r="H86" s="65">
        <f t="shared" si="11"/>
        <v>0</v>
      </c>
      <c r="I86" s="49">
        <f t="shared" si="14"/>
        <v>29.203533333333333</v>
      </c>
      <c r="J86" s="75">
        <f t="shared" si="12"/>
        <v>2336.2826666666665</v>
      </c>
      <c r="K86" s="73"/>
      <c r="L86" s="45">
        <f t="shared" si="13"/>
        <v>0</v>
      </c>
      <c r="M86" s="45"/>
      <c r="N86" s="59"/>
      <c r="O86" s="66"/>
      <c r="P86" s="66"/>
      <c r="Q86" s="64"/>
    </row>
    <row r="87" spans="1:17" x14ac:dyDescent="0.35">
      <c r="A87" s="46" t="s">
        <v>119</v>
      </c>
      <c r="B87" s="44" t="s">
        <v>42</v>
      </c>
      <c r="C87" s="44" t="s">
        <v>114</v>
      </c>
      <c r="D87" s="44"/>
      <c r="E87" s="49">
        <v>24.999333333333336</v>
      </c>
      <c r="F87" s="77">
        <f t="shared" si="10"/>
        <v>1999.9466666666669</v>
      </c>
      <c r="G87" s="50"/>
      <c r="H87" s="65">
        <f t="shared" si="11"/>
        <v>0</v>
      </c>
      <c r="I87" s="49">
        <f t="shared" si="14"/>
        <v>37.499000000000002</v>
      </c>
      <c r="J87" s="75">
        <f t="shared" si="12"/>
        <v>2999.92</v>
      </c>
      <c r="K87" s="73"/>
      <c r="L87" s="45">
        <f t="shared" si="13"/>
        <v>0</v>
      </c>
      <c r="M87" s="45"/>
      <c r="N87" s="59"/>
      <c r="O87" s="66"/>
      <c r="P87" s="66"/>
      <c r="Q87" s="64"/>
    </row>
    <row r="88" spans="1:17" x14ac:dyDescent="0.35">
      <c r="A88" s="46" t="s">
        <v>119</v>
      </c>
      <c r="B88" s="44" t="s">
        <v>42</v>
      </c>
      <c r="C88" s="44" t="s">
        <v>51</v>
      </c>
      <c r="D88" s="44"/>
      <c r="E88" s="49">
        <v>30.250111111111107</v>
      </c>
      <c r="F88" s="77">
        <f t="shared" si="10"/>
        <v>2420.0088888888886</v>
      </c>
      <c r="G88" s="50"/>
      <c r="H88" s="65">
        <f t="shared" si="11"/>
        <v>0</v>
      </c>
      <c r="I88" s="49">
        <f t="shared" si="14"/>
        <v>45.375166666666658</v>
      </c>
      <c r="J88" s="75">
        <f t="shared" si="12"/>
        <v>3630.0133333333324</v>
      </c>
      <c r="K88" s="73"/>
      <c r="L88" s="45">
        <f t="shared" si="13"/>
        <v>0</v>
      </c>
      <c r="M88" s="45"/>
      <c r="N88" s="59"/>
      <c r="O88" s="66"/>
      <c r="P88" s="66"/>
      <c r="Q88" s="64"/>
    </row>
    <row r="89" spans="1:17" x14ac:dyDescent="0.35">
      <c r="A89" s="46" t="s">
        <v>121</v>
      </c>
      <c r="B89" s="44" t="s">
        <v>42</v>
      </c>
      <c r="C89" s="44" t="s">
        <v>114</v>
      </c>
      <c r="D89" s="44"/>
      <c r="E89" s="49">
        <v>24.999333333333336</v>
      </c>
      <c r="F89" s="77">
        <f t="shared" si="10"/>
        <v>1999.9466666666669</v>
      </c>
      <c r="G89" s="50"/>
      <c r="H89" s="65">
        <f t="shared" si="11"/>
        <v>0</v>
      </c>
      <c r="I89" s="49">
        <f t="shared" si="14"/>
        <v>37.499000000000002</v>
      </c>
      <c r="J89" s="75">
        <f t="shared" si="12"/>
        <v>2999.92</v>
      </c>
      <c r="K89" s="73"/>
      <c r="L89" s="45">
        <f t="shared" si="13"/>
        <v>0</v>
      </c>
      <c r="M89" s="45"/>
      <c r="N89" s="59"/>
      <c r="O89" s="66"/>
      <c r="P89" s="66"/>
      <c r="Q89" s="64"/>
    </row>
    <row r="90" spans="1:17" x14ac:dyDescent="0.35">
      <c r="A90" s="46" t="s">
        <v>121</v>
      </c>
      <c r="B90" s="44" t="s">
        <v>24</v>
      </c>
      <c r="C90" s="44" t="s">
        <v>88</v>
      </c>
      <c r="D90" s="44"/>
      <c r="E90" s="49">
        <v>40.553333333333327</v>
      </c>
      <c r="F90" s="77">
        <f t="shared" si="10"/>
        <v>3244.2666666666664</v>
      </c>
      <c r="G90" s="50"/>
      <c r="H90" s="65">
        <f t="shared" si="11"/>
        <v>0</v>
      </c>
      <c r="I90" s="49">
        <f t="shared" si="14"/>
        <v>60.829999999999991</v>
      </c>
      <c r="J90" s="75">
        <f t="shared" si="12"/>
        <v>4866.3999999999996</v>
      </c>
      <c r="K90" s="73"/>
      <c r="L90" s="45">
        <f t="shared" si="13"/>
        <v>0</v>
      </c>
      <c r="M90" s="45"/>
      <c r="N90" s="59"/>
      <c r="O90" s="66"/>
      <c r="P90" s="66"/>
      <c r="Q90" s="64"/>
    </row>
    <row r="91" spans="1:17" x14ac:dyDescent="0.35">
      <c r="A91" s="46" t="s">
        <v>121</v>
      </c>
      <c r="B91" s="44" t="s">
        <v>91</v>
      </c>
      <c r="C91" s="44" t="s">
        <v>122</v>
      </c>
      <c r="D91" s="44"/>
      <c r="E91" s="49">
        <v>63.396666666666668</v>
      </c>
      <c r="F91" s="77">
        <f t="shared" si="10"/>
        <v>5071.7333333333336</v>
      </c>
      <c r="G91" s="50"/>
      <c r="H91" s="65">
        <f t="shared" si="11"/>
        <v>0</v>
      </c>
      <c r="I91" s="49">
        <f t="shared" si="14"/>
        <v>95.094999999999999</v>
      </c>
      <c r="J91" s="75">
        <f t="shared" si="12"/>
        <v>7607.6</v>
      </c>
      <c r="K91" s="73"/>
      <c r="L91" s="45">
        <f t="shared" si="13"/>
        <v>0</v>
      </c>
      <c r="M91" s="45"/>
      <c r="N91" s="59"/>
      <c r="O91" s="66"/>
      <c r="P91" s="66"/>
      <c r="Q91" s="64"/>
    </row>
    <row r="92" spans="1:17" x14ac:dyDescent="0.35">
      <c r="A92" s="46" t="s">
        <v>121</v>
      </c>
      <c r="B92" s="44" t="s">
        <v>42</v>
      </c>
      <c r="C92" s="44" t="s">
        <v>51</v>
      </c>
      <c r="D92" s="44"/>
      <c r="E92" s="49">
        <v>30.250111111111107</v>
      </c>
      <c r="F92" s="77">
        <f t="shared" si="10"/>
        <v>2420.0088888888886</v>
      </c>
      <c r="G92" s="50"/>
      <c r="H92" s="65">
        <f t="shared" si="11"/>
        <v>0</v>
      </c>
      <c r="I92" s="49">
        <f t="shared" si="14"/>
        <v>45.375166666666658</v>
      </c>
      <c r="J92" s="75">
        <f t="shared" si="12"/>
        <v>3630.0133333333324</v>
      </c>
      <c r="K92" s="73"/>
      <c r="L92" s="45">
        <f t="shared" si="13"/>
        <v>0</v>
      </c>
      <c r="M92" s="45"/>
      <c r="N92" s="59"/>
      <c r="O92" s="66"/>
      <c r="P92" s="66"/>
      <c r="Q92" s="64"/>
    </row>
    <row r="93" spans="1:17" x14ac:dyDescent="0.35">
      <c r="A93" s="46" t="s">
        <v>121</v>
      </c>
      <c r="B93" s="44" t="s">
        <v>24</v>
      </c>
      <c r="C93" s="44" t="s">
        <v>123</v>
      </c>
      <c r="D93" s="44"/>
      <c r="E93" s="49">
        <v>48.568333333333328</v>
      </c>
      <c r="F93" s="77">
        <f>E93:E181*$G$11</f>
        <v>3885.4666666666662</v>
      </c>
      <c r="G93" s="50"/>
      <c r="H93" s="65">
        <f>G93:G181*F93:F181</f>
        <v>0</v>
      </c>
      <c r="I93" s="49">
        <f t="shared" si="14"/>
        <v>72.852499999999992</v>
      </c>
      <c r="J93" s="75">
        <f>I93:I181*$G$11</f>
        <v>5828.1999999999989</v>
      </c>
      <c r="K93" s="73"/>
      <c r="L93" s="45">
        <f>K93:K181*J93:J181</f>
        <v>0</v>
      </c>
      <c r="M93" s="45"/>
      <c r="N93" s="59"/>
      <c r="O93" s="66"/>
      <c r="P93" s="66"/>
      <c r="Q93" s="64"/>
    </row>
    <row r="94" spans="1:17" x14ac:dyDescent="0.35">
      <c r="A94" s="46" t="s">
        <v>124</v>
      </c>
      <c r="B94" s="44" t="s">
        <v>42</v>
      </c>
      <c r="C94" s="44" t="s">
        <v>51</v>
      </c>
      <c r="D94" s="44"/>
      <c r="E94" s="49">
        <v>30.250111111111107</v>
      </c>
      <c r="F94" s="77">
        <f>E94:E181*$G$11</f>
        <v>2420.0088888888886</v>
      </c>
      <c r="G94" s="50"/>
      <c r="H94" s="65">
        <f>G94:G181*F94:F181</f>
        <v>0</v>
      </c>
      <c r="I94" s="49">
        <f t="shared" si="14"/>
        <v>45.375166666666658</v>
      </c>
      <c r="J94" s="75">
        <f>I94:I181*$G$11</f>
        <v>3630.0133333333324</v>
      </c>
      <c r="K94" s="73"/>
      <c r="L94" s="45">
        <f>K94:K181*J94:J181</f>
        <v>0</v>
      </c>
      <c r="M94" s="45"/>
      <c r="N94" s="59"/>
      <c r="O94" s="66"/>
      <c r="P94" s="66"/>
      <c r="Q94" s="64"/>
    </row>
    <row r="95" spans="1:17" x14ac:dyDescent="0.35">
      <c r="A95" s="46" t="s">
        <v>125</v>
      </c>
      <c r="B95" s="44" t="s">
        <v>42</v>
      </c>
      <c r="C95" s="44" t="s">
        <v>126</v>
      </c>
      <c r="D95" s="44"/>
      <c r="E95" s="49">
        <v>30.250111111111107</v>
      </c>
      <c r="F95" s="77">
        <f>E95:E181*$G$11</f>
        <v>2420.0088888888886</v>
      </c>
      <c r="G95" s="50"/>
      <c r="H95" s="65">
        <f>G95:G181*F95:F181</f>
        <v>0</v>
      </c>
      <c r="I95" s="49">
        <f t="shared" si="14"/>
        <v>45.375166666666658</v>
      </c>
      <c r="J95" s="75">
        <f>I95:I181*$G$11</f>
        <v>3630.0133333333324</v>
      </c>
      <c r="K95" s="73"/>
      <c r="L95" s="45">
        <f>K95:K181*J95:J181</f>
        <v>0</v>
      </c>
      <c r="M95" s="45"/>
      <c r="N95" s="59"/>
      <c r="O95" s="66"/>
      <c r="P95" s="66"/>
      <c r="Q95" s="64"/>
    </row>
    <row r="96" spans="1:17" x14ac:dyDescent="0.35">
      <c r="A96" s="46" t="s">
        <v>127</v>
      </c>
      <c r="B96" s="44" t="s">
        <v>42</v>
      </c>
      <c r="C96" s="44" t="s">
        <v>106</v>
      </c>
      <c r="D96" s="44"/>
      <c r="E96" s="49">
        <v>24.999333333333336</v>
      </c>
      <c r="F96" s="77">
        <f>E96:E181*$G$11</f>
        <v>1999.9466666666669</v>
      </c>
      <c r="G96" s="50"/>
      <c r="H96" s="65">
        <f>G96:G181*F96:F181</f>
        <v>0</v>
      </c>
      <c r="I96" s="49">
        <f t="shared" si="14"/>
        <v>37.499000000000002</v>
      </c>
      <c r="J96" s="75">
        <f>I96:I181*$G$11</f>
        <v>2999.92</v>
      </c>
      <c r="K96" s="73"/>
      <c r="L96" s="45">
        <f>K96:K181*J96:J181</f>
        <v>0</v>
      </c>
      <c r="M96" s="45"/>
      <c r="N96" s="59"/>
      <c r="O96" s="66"/>
      <c r="P96" s="66"/>
      <c r="Q96" s="64"/>
    </row>
    <row r="97" spans="1:17" x14ac:dyDescent="0.35">
      <c r="A97" s="46" t="s">
        <v>128</v>
      </c>
      <c r="B97" s="44" t="s">
        <v>42</v>
      </c>
      <c r="C97" s="44" t="s">
        <v>114</v>
      </c>
      <c r="D97" s="44"/>
      <c r="E97" s="49">
        <v>24.999333333333336</v>
      </c>
      <c r="F97" s="77">
        <f>E97:E181*$G$11</f>
        <v>1999.9466666666669</v>
      </c>
      <c r="G97" s="50"/>
      <c r="H97" s="65">
        <f>G97:G181*F97:F181</f>
        <v>0</v>
      </c>
      <c r="I97" s="49">
        <f t="shared" si="14"/>
        <v>37.499000000000002</v>
      </c>
      <c r="J97" s="75">
        <f>I97:I181*$G$11</f>
        <v>2999.92</v>
      </c>
      <c r="K97" s="73"/>
      <c r="L97" s="45">
        <f>K97:K181*J97:J181</f>
        <v>0</v>
      </c>
      <c r="M97" s="45"/>
      <c r="N97" s="59"/>
      <c r="O97" s="66"/>
      <c r="P97" s="66"/>
      <c r="Q97" s="64"/>
    </row>
    <row r="98" spans="1:17" x14ac:dyDescent="0.35">
      <c r="A98" s="46" t="s">
        <v>129</v>
      </c>
      <c r="B98" s="44" t="s">
        <v>42</v>
      </c>
      <c r="C98" s="44" t="s">
        <v>114</v>
      </c>
      <c r="D98" s="44"/>
      <c r="E98" s="49">
        <v>24.999333333333336</v>
      </c>
      <c r="F98" s="77">
        <f>E98:E181*$G$11</f>
        <v>1999.9466666666669</v>
      </c>
      <c r="G98" s="50"/>
      <c r="H98" s="65">
        <f>G98:G181*F98:F181</f>
        <v>0</v>
      </c>
      <c r="I98" s="49">
        <f t="shared" si="14"/>
        <v>37.499000000000002</v>
      </c>
      <c r="J98" s="75">
        <f>I98:I181*$G$11</f>
        <v>2999.92</v>
      </c>
      <c r="K98" s="73"/>
      <c r="L98" s="45">
        <f>K98:K181*J98:J181</f>
        <v>0</v>
      </c>
      <c r="M98" s="45"/>
      <c r="N98" s="59"/>
      <c r="O98" s="66"/>
      <c r="P98" s="66"/>
      <c r="Q98" s="64"/>
    </row>
    <row r="99" spans="1:17" x14ac:dyDescent="0.35">
      <c r="A99" s="67" t="s">
        <v>130</v>
      </c>
      <c r="B99" s="47" t="s">
        <v>29</v>
      </c>
      <c r="C99" s="47" t="s">
        <v>120</v>
      </c>
      <c r="D99" s="44"/>
      <c r="E99" s="51">
        <v>19.469022222222222</v>
      </c>
      <c r="F99" s="78">
        <f>E99:E181*$G$11</f>
        <v>1557.5217777777777</v>
      </c>
      <c r="G99" s="52"/>
      <c r="H99" s="68">
        <f>G99:G181*F99:F181</f>
        <v>0</v>
      </c>
      <c r="I99" s="51">
        <f t="shared" si="14"/>
        <v>29.203533333333333</v>
      </c>
      <c r="J99" s="75">
        <f>I99:I181*$G$11</f>
        <v>2336.2826666666665</v>
      </c>
      <c r="K99" s="79"/>
      <c r="L99" s="48">
        <f>K99:K181*J99:J181</f>
        <v>0</v>
      </c>
      <c r="M99" s="48"/>
      <c r="N99" s="69"/>
      <c r="O99" s="70"/>
      <c r="P99" s="70"/>
      <c r="Q99" s="71"/>
    </row>
    <row r="100" spans="1:17" x14ac:dyDescent="0.35">
      <c r="A100" s="46" t="s">
        <v>131</v>
      </c>
      <c r="B100" s="44" t="s">
        <v>42</v>
      </c>
      <c r="C100" s="44" t="s">
        <v>114</v>
      </c>
      <c r="D100" s="44"/>
      <c r="E100" s="49">
        <v>24.212222222222223</v>
      </c>
      <c r="F100" s="77">
        <f>E100:E181*$G$11</f>
        <v>1936.9777777777779</v>
      </c>
      <c r="G100" s="50"/>
      <c r="H100" s="65">
        <f>G100:G181*F100:F181</f>
        <v>0</v>
      </c>
      <c r="I100" s="49">
        <f t="shared" si="14"/>
        <v>36.318333333333335</v>
      </c>
      <c r="J100" s="75">
        <f>I100:I181*$G$11</f>
        <v>2905.4666666666667</v>
      </c>
      <c r="K100" s="73"/>
      <c r="L100" s="45">
        <f>K100:K181*J100:J181</f>
        <v>0</v>
      </c>
      <c r="M100" s="45"/>
      <c r="N100" s="59"/>
      <c r="O100" s="66"/>
      <c r="P100" s="66"/>
      <c r="Q100" s="64"/>
    </row>
    <row r="101" spans="1:17" x14ac:dyDescent="0.35">
      <c r="A101" s="46" t="s">
        <v>132</v>
      </c>
      <c r="B101" s="44" t="s">
        <v>42</v>
      </c>
      <c r="C101" s="44" t="s">
        <v>55</v>
      </c>
      <c r="D101" s="44"/>
      <c r="E101" s="49">
        <v>29.42722222222222</v>
      </c>
      <c r="F101" s="77">
        <f>E101:E181*$G$11</f>
        <v>2354.1777777777775</v>
      </c>
      <c r="G101" s="50"/>
      <c r="H101" s="65">
        <f>G101:G181*F101:F181</f>
        <v>0</v>
      </c>
      <c r="I101" s="49">
        <f t="shared" si="14"/>
        <v>44.140833333333333</v>
      </c>
      <c r="J101" s="75">
        <f>I101:I181*$G$11</f>
        <v>3531.2666666666664</v>
      </c>
      <c r="K101" s="73"/>
      <c r="L101" s="45">
        <f>K101:K181*J101:J181</f>
        <v>0</v>
      </c>
      <c r="M101" s="45"/>
      <c r="N101" s="59"/>
      <c r="O101" s="66"/>
      <c r="P101" s="66"/>
      <c r="Q101" s="64"/>
    </row>
    <row r="102" spans="1:17" x14ac:dyDescent="0.35">
      <c r="A102" s="46" t="s">
        <v>133</v>
      </c>
      <c r="B102" s="44" t="s">
        <v>42</v>
      </c>
      <c r="C102" s="44" t="s">
        <v>114</v>
      </c>
      <c r="D102" s="44"/>
      <c r="E102" s="49">
        <v>24.212222222222223</v>
      </c>
      <c r="F102" s="77">
        <f>E102:E181*$G$11</f>
        <v>1936.9777777777779</v>
      </c>
      <c r="G102" s="50"/>
      <c r="H102" s="65">
        <f>G102:G181*F102:F181</f>
        <v>0</v>
      </c>
      <c r="I102" s="49">
        <f t="shared" si="14"/>
        <v>36.318333333333335</v>
      </c>
      <c r="J102" s="75">
        <f>I102:I181*$G$11</f>
        <v>2905.4666666666667</v>
      </c>
      <c r="K102" s="73"/>
      <c r="L102" s="45">
        <f>K102:K181*J102:J181</f>
        <v>0</v>
      </c>
      <c r="M102" s="45"/>
      <c r="N102" s="59"/>
      <c r="O102" s="66"/>
      <c r="P102" s="66"/>
      <c r="Q102" s="64"/>
    </row>
    <row r="103" spans="1:17" x14ac:dyDescent="0.35">
      <c r="A103" s="46" t="s">
        <v>134</v>
      </c>
      <c r="B103" s="44" t="s">
        <v>42</v>
      </c>
      <c r="C103" s="44" t="s">
        <v>114</v>
      </c>
      <c r="D103" s="44"/>
      <c r="E103" s="49">
        <v>24.212222222222223</v>
      </c>
      <c r="F103" s="77">
        <f>E103:E181*$G$11</f>
        <v>1936.9777777777779</v>
      </c>
      <c r="G103" s="50"/>
      <c r="H103" s="65">
        <f>G103:G181*F103:F181</f>
        <v>0</v>
      </c>
      <c r="I103" s="49">
        <f t="shared" si="14"/>
        <v>36.318333333333335</v>
      </c>
      <c r="J103" s="75">
        <f>I103:I181*$G$11</f>
        <v>2905.4666666666667</v>
      </c>
      <c r="K103" s="73"/>
      <c r="L103" s="45">
        <f>K103:K181*J103:J181</f>
        <v>0</v>
      </c>
      <c r="M103" s="45"/>
      <c r="N103" s="59"/>
      <c r="O103" s="66"/>
      <c r="P103" s="66"/>
      <c r="Q103" s="64"/>
    </row>
    <row r="104" spans="1:17" x14ac:dyDescent="0.35">
      <c r="A104" s="46" t="s">
        <v>135</v>
      </c>
      <c r="B104" s="44" t="s">
        <v>42</v>
      </c>
      <c r="C104" s="44" t="s">
        <v>136</v>
      </c>
      <c r="D104" s="44"/>
      <c r="E104" s="49">
        <v>30.250111111111107</v>
      </c>
      <c r="F104" s="77">
        <f>E104:E181*$G$11</f>
        <v>2420.0088888888886</v>
      </c>
      <c r="G104" s="50"/>
      <c r="H104" s="65">
        <f>G104:G181*F104:F181</f>
        <v>0</v>
      </c>
      <c r="I104" s="49">
        <f t="shared" si="14"/>
        <v>45.375166666666658</v>
      </c>
      <c r="J104" s="75">
        <f>I104:I181*$G$11</f>
        <v>3630.0133333333324</v>
      </c>
      <c r="K104" s="73"/>
      <c r="L104" s="45">
        <f>K104:K181*J104:J181</f>
        <v>0</v>
      </c>
      <c r="M104" s="45"/>
      <c r="N104" s="59"/>
      <c r="O104" s="66"/>
      <c r="P104" s="66"/>
      <c r="Q104" s="64"/>
    </row>
    <row r="105" spans="1:17" x14ac:dyDescent="0.35">
      <c r="A105" s="46" t="s">
        <v>137</v>
      </c>
      <c r="B105" s="44" t="s">
        <v>29</v>
      </c>
      <c r="C105" s="44" t="s">
        <v>114</v>
      </c>
      <c r="D105" s="44"/>
      <c r="E105" s="49">
        <v>8.449466666666666</v>
      </c>
      <c r="F105" s="77">
        <f>E105:E181*$G$11</f>
        <v>675.95733333333328</v>
      </c>
      <c r="G105" s="50"/>
      <c r="H105" s="65">
        <f>G105:G181*F105:F181</f>
        <v>0</v>
      </c>
      <c r="I105" s="49">
        <f t="shared" si="14"/>
        <v>12.674199999999999</v>
      </c>
      <c r="J105" s="75">
        <f>I105:I181*$G$11</f>
        <v>1013.9359999999999</v>
      </c>
      <c r="K105" s="73"/>
      <c r="L105" s="45">
        <f>K105:K181*J105:J181</f>
        <v>0</v>
      </c>
      <c r="M105" s="45"/>
      <c r="N105" s="59"/>
      <c r="O105" s="66"/>
      <c r="P105" s="66"/>
      <c r="Q105" s="64"/>
    </row>
    <row r="106" spans="1:17" x14ac:dyDescent="0.35">
      <c r="A106" s="46" t="s">
        <v>138</v>
      </c>
      <c r="B106" s="44" t="s">
        <v>42</v>
      </c>
      <c r="C106" s="44" t="s">
        <v>30</v>
      </c>
      <c r="D106" s="44"/>
      <c r="E106" s="49">
        <v>29.42722222222222</v>
      </c>
      <c r="F106" s="77">
        <f>E106:E181*$G$11</f>
        <v>2354.1777777777775</v>
      </c>
      <c r="G106" s="50"/>
      <c r="H106" s="65">
        <f>G106:G181*F106:F181</f>
        <v>0</v>
      </c>
      <c r="I106" s="49">
        <f t="shared" si="14"/>
        <v>44.140833333333333</v>
      </c>
      <c r="J106" s="75">
        <f>I106:I181*$G$11</f>
        <v>3531.2666666666664</v>
      </c>
      <c r="K106" s="73"/>
      <c r="L106" s="45">
        <f>K106:K181*J106:J181</f>
        <v>0</v>
      </c>
      <c r="M106" s="45"/>
      <c r="N106" s="59"/>
      <c r="O106" s="66"/>
      <c r="P106" s="66"/>
      <c r="Q106" s="64"/>
    </row>
    <row r="107" spans="1:17" x14ac:dyDescent="0.35">
      <c r="A107" s="46" t="s">
        <v>139</v>
      </c>
      <c r="B107" s="44" t="s">
        <v>42</v>
      </c>
      <c r="C107" s="44" t="s">
        <v>51</v>
      </c>
      <c r="D107" s="44"/>
      <c r="E107" s="49">
        <v>30.250111111111107</v>
      </c>
      <c r="F107" s="77">
        <f>E107:E181*$G$11</f>
        <v>2420.0088888888886</v>
      </c>
      <c r="G107" s="50"/>
      <c r="H107" s="65">
        <f>G107:G181*F107:F181</f>
        <v>0</v>
      </c>
      <c r="I107" s="49">
        <f t="shared" si="14"/>
        <v>45.375166666666658</v>
      </c>
      <c r="J107" s="75">
        <f>I107:I181*$G$11</f>
        <v>3630.0133333333324</v>
      </c>
      <c r="K107" s="73"/>
      <c r="L107" s="45">
        <f>K107:K181*J107:J181</f>
        <v>0</v>
      </c>
      <c r="M107" s="45"/>
      <c r="N107" s="59"/>
      <c r="O107" s="66"/>
      <c r="P107" s="66"/>
      <c r="Q107" s="64"/>
    </row>
    <row r="108" spans="1:17" x14ac:dyDescent="0.35">
      <c r="A108" s="46" t="s">
        <v>140</v>
      </c>
      <c r="B108" s="44" t="s">
        <v>42</v>
      </c>
      <c r="C108" s="44" t="s">
        <v>51</v>
      </c>
      <c r="D108" s="44"/>
      <c r="E108" s="49">
        <v>30.250111111111107</v>
      </c>
      <c r="F108" s="77">
        <f>E108:E181*$G$11</f>
        <v>2420.0088888888886</v>
      </c>
      <c r="G108" s="50"/>
      <c r="H108" s="65">
        <f>G108:G181*F108:F181</f>
        <v>0</v>
      </c>
      <c r="I108" s="49">
        <f t="shared" si="14"/>
        <v>45.375166666666658</v>
      </c>
      <c r="J108" s="75">
        <f>I108:I181*$G$11</f>
        <v>3630.0133333333324</v>
      </c>
      <c r="K108" s="73"/>
      <c r="L108" s="45">
        <f>K108:K181*J108:J181</f>
        <v>0</v>
      </c>
      <c r="M108" s="45"/>
      <c r="N108" s="59"/>
      <c r="O108" s="66"/>
      <c r="P108" s="66"/>
      <c r="Q108" s="64"/>
    </row>
    <row r="109" spans="1:17" x14ac:dyDescent="0.35">
      <c r="A109" s="46" t="s">
        <v>141</v>
      </c>
      <c r="B109" s="44" t="s">
        <v>42</v>
      </c>
      <c r="C109" s="44" t="s">
        <v>30</v>
      </c>
      <c r="D109" s="44"/>
      <c r="E109" s="49">
        <v>29.42722222222222</v>
      </c>
      <c r="F109" s="77">
        <f>E109:E181*$G$11</f>
        <v>2354.1777777777775</v>
      </c>
      <c r="G109" s="50"/>
      <c r="H109" s="65">
        <f>G109:G181*F109:F181</f>
        <v>0</v>
      </c>
      <c r="I109" s="49">
        <f t="shared" si="14"/>
        <v>44.140833333333333</v>
      </c>
      <c r="J109" s="75">
        <f>I109:I181*$G$11</f>
        <v>3531.2666666666664</v>
      </c>
      <c r="K109" s="73"/>
      <c r="L109" s="45">
        <f>K109:K181*J109:J181</f>
        <v>0</v>
      </c>
      <c r="M109" s="45"/>
      <c r="N109" s="59"/>
      <c r="O109" s="66"/>
      <c r="P109" s="66"/>
      <c r="Q109" s="64"/>
    </row>
    <row r="110" spans="1:17" x14ac:dyDescent="0.35">
      <c r="A110" s="46" t="s">
        <v>142</v>
      </c>
      <c r="B110" s="44" t="s">
        <v>42</v>
      </c>
      <c r="C110" s="44" t="s">
        <v>143</v>
      </c>
      <c r="D110" s="44"/>
      <c r="E110" s="49">
        <v>24.999333333333336</v>
      </c>
      <c r="F110" s="77">
        <f>E110:E181*$G$11</f>
        <v>1999.9466666666669</v>
      </c>
      <c r="G110" s="50"/>
      <c r="H110" s="65">
        <f>G110:G181*F110:F181</f>
        <v>0</v>
      </c>
      <c r="I110" s="49">
        <f t="shared" ref="I110:I141" si="15">E110:E277*1.5</f>
        <v>37.499000000000002</v>
      </c>
      <c r="J110" s="75">
        <f>I110:I181*$G$11</f>
        <v>2999.92</v>
      </c>
      <c r="K110" s="73"/>
      <c r="L110" s="45">
        <f>K110:K181*J110:J181</f>
        <v>0</v>
      </c>
      <c r="M110" s="45"/>
      <c r="N110" s="59"/>
      <c r="O110" s="66"/>
      <c r="P110" s="66"/>
      <c r="Q110" s="64"/>
    </row>
    <row r="111" spans="1:17" x14ac:dyDescent="0.35">
      <c r="A111" s="46" t="s">
        <v>142</v>
      </c>
      <c r="B111" s="44" t="s">
        <v>24</v>
      </c>
      <c r="C111" s="44" t="s">
        <v>143</v>
      </c>
      <c r="D111" s="44"/>
      <c r="E111" s="49">
        <v>40.553333333333327</v>
      </c>
      <c r="F111" s="77">
        <f>E111:E181*$G$11</f>
        <v>3244.2666666666664</v>
      </c>
      <c r="G111" s="50"/>
      <c r="H111" s="65">
        <f>G111:G181*F111:F181</f>
        <v>0</v>
      </c>
      <c r="I111" s="49">
        <f t="shared" si="15"/>
        <v>60.829999999999991</v>
      </c>
      <c r="J111" s="75">
        <f>I111:I181*$G$11</f>
        <v>4866.3999999999996</v>
      </c>
      <c r="K111" s="73"/>
      <c r="L111" s="45">
        <f>K111:K181*J111:J181</f>
        <v>0</v>
      </c>
      <c r="M111" s="45"/>
      <c r="N111" s="59"/>
      <c r="O111" s="66"/>
      <c r="P111" s="66"/>
      <c r="Q111" s="64"/>
    </row>
    <row r="112" spans="1:17" x14ac:dyDescent="0.35">
      <c r="A112" s="46" t="s">
        <v>142</v>
      </c>
      <c r="B112" s="44" t="s">
        <v>42</v>
      </c>
      <c r="C112" s="44" t="s">
        <v>72</v>
      </c>
      <c r="D112" s="44"/>
      <c r="E112" s="49">
        <v>30.250111111111107</v>
      </c>
      <c r="F112" s="77">
        <f t="shared" ref="F112:F127" si="16">E112:E181*$G$11</f>
        <v>2420.0088888888886</v>
      </c>
      <c r="G112" s="50"/>
      <c r="H112" s="65">
        <f t="shared" ref="H112:H127" si="17">G112:G181*F112:F181</f>
        <v>0</v>
      </c>
      <c r="I112" s="49">
        <f t="shared" si="15"/>
        <v>45.375166666666658</v>
      </c>
      <c r="J112" s="75">
        <f t="shared" ref="J112:J127" si="18">I112:I181*$G$11</f>
        <v>3630.0133333333324</v>
      </c>
      <c r="K112" s="73"/>
      <c r="L112" s="45">
        <f t="shared" ref="L112:L127" si="19">K112:K181*J112:J181</f>
        <v>0</v>
      </c>
      <c r="M112" s="45"/>
      <c r="N112" s="59"/>
      <c r="O112" s="66"/>
      <c r="P112" s="66"/>
      <c r="Q112" s="64"/>
    </row>
    <row r="113" spans="1:17" x14ac:dyDescent="0.35">
      <c r="A113" s="46" t="s">
        <v>144</v>
      </c>
      <c r="B113" s="44" t="s">
        <v>42</v>
      </c>
      <c r="C113" s="44" t="s">
        <v>143</v>
      </c>
      <c r="D113" s="44"/>
      <c r="E113" s="49">
        <v>24.999333333333336</v>
      </c>
      <c r="F113" s="77">
        <f t="shared" si="16"/>
        <v>1999.9466666666669</v>
      </c>
      <c r="G113" s="50"/>
      <c r="H113" s="65">
        <f t="shared" si="17"/>
        <v>0</v>
      </c>
      <c r="I113" s="49">
        <f t="shared" si="15"/>
        <v>37.499000000000002</v>
      </c>
      <c r="J113" s="75">
        <f t="shared" si="18"/>
        <v>2999.92</v>
      </c>
      <c r="K113" s="73"/>
      <c r="L113" s="45">
        <f t="shared" si="19"/>
        <v>0</v>
      </c>
      <c r="M113" s="45"/>
      <c r="N113" s="59"/>
      <c r="O113" s="66"/>
      <c r="P113" s="66"/>
      <c r="Q113" s="64"/>
    </row>
    <row r="114" spans="1:17" x14ac:dyDescent="0.35">
      <c r="A114" s="46" t="s">
        <v>144</v>
      </c>
      <c r="B114" s="44" t="s">
        <v>42</v>
      </c>
      <c r="C114" s="44" t="s">
        <v>136</v>
      </c>
      <c r="D114" s="44"/>
      <c r="E114" s="49">
        <v>30.250111111111107</v>
      </c>
      <c r="F114" s="77">
        <f t="shared" si="16"/>
        <v>2420.0088888888886</v>
      </c>
      <c r="G114" s="50"/>
      <c r="H114" s="65">
        <f t="shared" si="17"/>
        <v>0</v>
      </c>
      <c r="I114" s="49">
        <f t="shared" si="15"/>
        <v>45.375166666666658</v>
      </c>
      <c r="J114" s="75">
        <f t="shared" si="18"/>
        <v>3630.0133333333324</v>
      </c>
      <c r="K114" s="73"/>
      <c r="L114" s="45">
        <f t="shared" si="19"/>
        <v>0</v>
      </c>
      <c r="M114" s="45"/>
      <c r="N114" s="59"/>
      <c r="O114" s="66"/>
      <c r="P114" s="66"/>
      <c r="Q114" s="64"/>
    </row>
    <row r="115" spans="1:17" x14ac:dyDescent="0.35">
      <c r="A115" s="46" t="s">
        <v>145</v>
      </c>
      <c r="B115" s="44" t="s">
        <v>42</v>
      </c>
      <c r="C115" s="44" t="s">
        <v>30</v>
      </c>
      <c r="D115" s="44"/>
      <c r="E115" s="49">
        <v>30.250111111111107</v>
      </c>
      <c r="F115" s="77">
        <f t="shared" si="16"/>
        <v>2420.0088888888886</v>
      </c>
      <c r="G115" s="50"/>
      <c r="H115" s="65">
        <f t="shared" si="17"/>
        <v>0</v>
      </c>
      <c r="I115" s="49">
        <f t="shared" si="15"/>
        <v>45.375166666666658</v>
      </c>
      <c r="J115" s="75">
        <f t="shared" si="18"/>
        <v>3630.0133333333324</v>
      </c>
      <c r="K115" s="73"/>
      <c r="L115" s="45">
        <f t="shared" si="19"/>
        <v>0</v>
      </c>
      <c r="M115" s="45"/>
      <c r="N115" s="59"/>
      <c r="O115" s="66"/>
      <c r="P115" s="66"/>
      <c r="Q115" s="64"/>
    </row>
    <row r="116" spans="1:17" x14ac:dyDescent="0.35">
      <c r="A116" s="46" t="s">
        <v>146</v>
      </c>
      <c r="B116" s="44" t="s">
        <v>42</v>
      </c>
      <c r="C116" s="44" t="s">
        <v>114</v>
      </c>
      <c r="D116" s="44"/>
      <c r="E116" s="49">
        <v>24.999333333333336</v>
      </c>
      <c r="F116" s="77">
        <f t="shared" si="16"/>
        <v>1999.9466666666669</v>
      </c>
      <c r="G116" s="50"/>
      <c r="H116" s="65">
        <f t="shared" si="17"/>
        <v>0</v>
      </c>
      <c r="I116" s="49">
        <f t="shared" si="15"/>
        <v>37.499000000000002</v>
      </c>
      <c r="J116" s="75">
        <f t="shared" si="18"/>
        <v>2999.92</v>
      </c>
      <c r="K116" s="73"/>
      <c r="L116" s="45">
        <f t="shared" si="19"/>
        <v>0</v>
      </c>
      <c r="M116" s="45"/>
      <c r="N116" s="59"/>
      <c r="O116" s="66"/>
      <c r="P116" s="66"/>
      <c r="Q116" s="64"/>
    </row>
    <row r="117" spans="1:17" x14ac:dyDescent="0.35">
      <c r="A117" s="46" t="s">
        <v>147</v>
      </c>
      <c r="B117" s="44" t="s">
        <v>42</v>
      </c>
      <c r="C117" s="44" t="s">
        <v>72</v>
      </c>
      <c r="D117" s="44"/>
      <c r="E117" s="49">
        <v>30.250111111111107</v>
      </c>
      <c r="F117" s="77">
        <f t="shared" si="16"/>
        <v>2420.0088888888886</v>
      </c>
      <c r="G117" s="50"/>
      <c r="H117" s="65">
        <f t="shared" si="17"/>
        <v>0</v>
      </c>
      <c r="I117" s="49">
        <f t="shared" si="15"/>
        <v>45.375166666666658</v>
      </c>
      <c r="J117" s="75">
        <f t="shared" si="18"/>
        <v>3630.0133333333324</v>
      </c>
      <c r="K117" s="73"/>
      <c r="L117" s="45">
        <f t="shared" si="19"/>
        <v>0</v>
      </c>
      <c r="M117" s="45"/>
      <c r="N117" s="59"/>
      <c r="O117" s="66"/>
      <c r="P117" s="66"/>
      <c r="Q117" s="64"/>
    </row>
    <row r="118" spans="1:17" x14ac:dyDescent="0.35">
      <c r="A118" s="46" t="s">
        <v>148</v>
      </c>
      <c r="B118" s="44" t="s">
        <v>42</v>
      </c>
      <c r="C118" s="44" t="s">
        <v>114</v>
      </c>
      <c r="D118" s="44"/>
      <c r="E118" s="49">
        <v>24.999333333333336</v>
      </c>
      <c r="F118" s="77">
        <f t="shared" si="16"/>
        <v>1999.9466666666669</v>
      </c>
      <c r="G118" s="50"/>
      <c r="H118" s="65">
        <f t="shared" si="17"/>
        <v>0</v>
      </c>
      <c r="I118" s="49">
        <f t="shared" si="15"/>
        <v>37.499000000000002</v>
      </c>
      <c r="J118" s="75">
        <f t="shared" si="18"/>
        <v>2999.92</v>
      </c>
      <c r="K118" s="73"/>
      <c r="L118" s="45">
        <f t="shared" si="19"/>
        <v>0</v>
      </c>
      <c r="M118" s="45"/>
      <c r="N118" s="59"/>
      <c r="O118" s="66"/>
      <c r="P118" s="66"/>
      <c r="Q118" s="64"/>
    </row>
    <row r="119" spans="1:17" x14ac:dyDescent="0.35">
      <c r="A119" s="46" t="s">
        <v>149</v>
      </c>
      <c r="B119" s="44" t="s">
        <v>42</v>
      </c>
      <c r="C119" s="44" t="s">
        <v>72</v>
      </c>
      <c r="D119" s="44"/>
      <c r="E119" s="49">
        <v>30.250111111111107</v>
      </c>
      <c r="F119" s="77">
        <f t="shared" si="16"/>
        <v>2420.0088888888886</v>
      </c>
      <c r="G119" s="50"/>
      <c r="H119" s="65">
        <f t="shared" si="17"/>
        <v>0</v>
      </c>
      <c r="I119" s="49">
        <f t="shared" si="15"/>
        <v>45.375166666666658</v>
      </c>
      <c r="J119" s="75">
        <f t="shared" si="18"/>
        <v>3630.0133333333324</v>
      </c>
      <c r="K119" s="73"/>
      <c r="L119" s="45">
        <f t="shared" si="19"/>
        <v>0</v>
      </c>
      <c r="M119" s="45"/>
      <c r="N119" s="59"/>
      <c r="O119" s="66"/>
      <c r="P119" s="66"/>
      <c r="Q119" s="64"/>
    </row>
    <row r="120" spans="1:17" x14ac:dyDescent="0.35">
      <c r="A120" s="46" t="s">
        <v>150</v>
      </c>
      <c r="B120" s="44" t="s">
        <v>42</v>
      </c>
      <c r="C120" s="44" t="s">
        <v>30</v>
      </c>
      <c r="D120" s="44"/>
      <c r="E120" s="49">
        <v>30.250111111111107</v>
      </c>
      <c r="F120" s="77">
        <f t="shared" si="16"/>
        <v>2420.0088888888886</v>
      </c>
      <c r="G120" s="50"/>
      <c r="H120" s="65">
        <f t="shared" si="17"/>
        <v>0</v>
      </c>
      <c r="I120" s="49">
        <f t="shared" si="15"/>
        <v>45.375166666666658</v>
      </c>
      <c r="J120" s="75">
        <f t="shared" si="18"/>
        <v>3630.0133333333324</v>
      </c>
      <c r="K120" s="73"/>
      <c r="L120" s="45">
        <f t="shared" si="19"/>
        <v>0</v>
      </c>
      <c r="M120" s="45"/>
      <c r="N120" s="59"/>
      <c r="O120" s="66"/>
      <c r="P120" s="66"/>
      <c r="Q120" s="64"/>
    </row>
    <row r="121" spans="1:17" x14ac:dyDescent="0.35">
      <c r="A121" s="46" t="s">
        <v>151</v>
      </c>
      <c r="B121" s="44" t="s">
        <v>42</v>
      </c>
      <c r="C121" s="44" t="s">
        <v>72</v>
      </c>
      <c r="D121" s="44"/>
      <c r="E121" s="49">
        <v>30.250111111111107</v>
      </c>
      <c r="F121" s="77">
        <f t="shared" si="16"/>
        <v>2420.0088888888886</v>
      </c>
      <c r="G121" s="50"/>
      <c r="H121" s="65">
        <f t="shared" si="17"/>
        <v>0</v>
      </c>
      <c r="I121" s="49">
        <f t="shared" si="15"/>
        <v>45.375166666666658</v>
      </c>
      <c r="J121" s="75">
        <f t="shared" si="18"/>
        <v>3630.0133333333324</v>
      </c>
      <c r="K121" s="73"/>
      <c r="L121" s="45">
        <f t="shared" si="19"/>
        <v>0</v>
      </c>
      <c r="M121" s="45"/>
      <c r="N121" s="59"/>
      <c r="O121" s="66"/>
      <c r="P121" s="66"/>
      <c r="Q121" s="64"/>
    </row>
    <row r="122" spans="1:17" x14ac:dyDescent="0.35">
      <c r="A122" s="46" t="s">
        <v>152</v>
      </c>
      <c r="B122" s="44" t="s">
        <v>42</v>
      </c>
      <c r="C122" s="44" t="s">
        <v>143</v>
      </c>
      <c r="D122" s="44"/>
      <c r="E122" s="49">
        <v>24.999333333333336</v>
      </c>
      <c r="F122" s="77">
        <f t="shared" si="16"/>
        <v>1999.9466666666669</v>
      </c>
      <c r="G122" s="50"/>
      <c r="H122" s="65">
        <f t="shared" si="17"/>
        <v>0</v>
      </c>
      <c r="I122" s="49">
        <f t="shared" si="15"/>
        <v>37.499000000000002</v>
      </c>
      <c r="J122" s="75">
        <f t="shared" si="18"/>
        <v>2999.92</v>
      </c>
      <c r="K122" s="73"/>
      <c r="L122" s="45">
        <f t="shared" si="19"/>
        <v>0</v>
      </c>
      <c r="M122" s="45"/>
      <c r="N122" s="59"/>
      <c r="O122" s="66"/>
      <c r="P122" s="66"/>
      <c r="Q122" s="64"/>
    </row>
    <row r="123" spans="1:17" x14ac:dyDescent="0.35">
      <c r="A123" s="46" t="s">
        <v>153</v>
      </c>
      <c r="B123" s="44" t="s">
        <v>42</v>
      </c>
      <c r="C123" s="44" t="s">
        <v>83</v>
      </c>
      <c r="D123" s="44"/>
      <c r="E123" s="49">
        <v>24.999333333333336</v>
      </c>
      <c r="F123" s="77">
        <f t="shared" si="16"/>
        <v>1999.9466666666669</v>
      </c>
      <c r="G123" s="50"/>
      <c r="H123" s="65">
        <f t="shared" si="17"/>
        <v>0</v>
      </c>
      <c r="I123" s="49">
        <f t="shared" si="15"/>
        <v>37.499000000000002</v>
      </c>
      <c r="J123" s="75">
        <f t="shared" si="18"/>
        <v>2999.92</v>
      </c>
      <c r="K123" s="73"/>
      <c r="L123" s="45">
        <f t="shared" si="19"/>
        <v>0</v>
      </c>
      <c r="M123" s="45"/>
      <c r="N123" s="59"/>
      <c r="O123" s="66"/>
      <c r="P123" s="66"/>
      <c r="Q123" s="64"/>
    </row>
    <row r="124" spans="1:17" x14ac:dyDescent="0.35">
      <c r="A124" s="46" t="s">
        <v>153</v>
      </c>
      <c r="B124" s="44" t="s">
        <v>24</v>
      </c>
      <c r="C124" s="44" t="s">
        <v>25</v>
      </c>
      <c r="D124" s="44"/>
      <c r="E124" s="49">
        <v>40.553333333333327</v>
      </c>
      <c r="F124" s="77">
        <f t="shared" si="16"/>
        <v>3244.2666666666664</v>
      </c>
      <c r="G124" s="50"/>
      <c r="H124" s="65">
        <f t="shared" si="17"/>
        <v>0</v>
      </c>
      <c r="I124" s="49">
        <f t="shared" si="15"/>
        <v>60.829999999999991</v>
      </c>
      <c r="J124" s="75">
        <f t="shared" si="18"/>
        <v>4866.3999999999996</v>
      </c>
      <c r="K124" s="73"/>
      <c r="L124" s="45">
        <f t="shared" si="19"/>
        <v>0</v>
      </c>
      <c r="M124" s="45"/>
      <c r="N124" s="59"/>
      <c r="O124" s="66"/>
      <c r="P124" s="66"/>
      <c r="Q124" s="64"/>
    </row>
    <row r="125" spans="1:17" x14ac:dyDescent="0.35">
      <c r="A125" s="46" t="s">
        <v>154</v>
      </c>
      <c r="B125" s="44" t="s">
        <v>42</v>
      </c>
      <c r="C125" s="44" t="s">
        <v>155</v>
      </c>
      <c r="D125" s="44"/>
      <c r="E125" s="49">
        <v>24.999333333333336</v>
      </c>
      <c r="F125" s="77">
        <f t="shared" si="16"/>
        <v>1999.9466666666669</v>
      </c>
      <c r="G125" s="50"/>
      <c r="H125" s="65">
        <f t="shared" si="17"/>
        <v>0</v>
      </c>
      <c r="I125" s="49">
        <f t="shared" si="15"/>
        <v>37.499000000000002</v>
      </c>
      <c r="J125" s="75">
        <f t="shared" si="18"/>
        <v>2999.92</v>
      </c>
      <c r="K125" s="73"/>
      <c r="L125" s="45">
        <f t="shared" si="19"/>
        <v>0</v>
      </c>
      <c r="M125" s="45"/>
      <c r="N125" s="59"/>
      <c r="O125" s="66"/>
      <c r="P125" s="66"/>
      <c r="Q125" s="64"/>
    </row>
    <row r="126" spans="1:17" x14ac:dyDescent="0.35">
      <c r="A126" s="46" t="s">
        <v>156</v>
      </c>
      <c r="B126" s="44" t="s">
        <v>42</v>
      </c>
      <c r="C126" s="44" t="s">
        <v>157</v>
      </c>
      <c r="D126" s="44"/>
      <c r="E126" s="49">
        <v>24.999333333333336</v>
      </c>
      <c r="F126" s="77">
        <f t="shared" si="16"/>
        <v>1999.9466666666669</v>
      </c>
      <c r="G126" s="50"/>
      <c r="H126" s="65">
        <f t="shared" si="17"/>
        <v>0</v>
      </c>
      <c r="I126" s="49">
        <f t="shared" si="15"/>
        <v>37.499000000000002</v>
      </c>
      <c r="J126" s="75">
        <f t="shared" si="18"/>
        <v>2999.92</v>
      </c>
      <c r="K126" s="73"/>
      <c r="L126" s="45">
        <f t="shared" si="19"/>
        <v>0</v>
      </c>
      <c r="M126" s="45"/>
      <c r="N126" s="59"/>
      <c r="O126" s="66"/>
      <c r="P126" s="66"/>
      <c r="Q126" s="64"/>
    </row>
    <row r="127" spans="1:17" x14ac:dyDescent="0.35">
      <c r="A127" s="67" t="s">
        <v>158</v>
      </c>
      <c r="B127" s="47" t="s">
        <v>42</v>
      </c>
      <c r="C127" s="47" t="s">
        <v>72</v>
      </c>
      <c r="D127" s="44"/>
      <c r="E127" s="51">
        <v>30.250111111111107</v>
      </c>
      <c r="F127" s="78">
        <f t="shared" si="16"/>
        <v>2420.0088888888886</v>
      </c>
      <c r="G127" s="52"/>
      <c r="H127" s="68">
        <f t="shared" si="17"/>
        <v>0</v>
      </c>
      <c r="I127" s="51">
        <f t="shared" si="15"/>
        <v>45.375166666666658</v>
      </c>
      <c r="J127" s="75">
        <f t="shared" si="18"/>
        <v>3630.0133333333324</v>
      </c>
      <c r="K127" s="79"/>
      <c r="L127" s="48">
        <f t="shared" si="19"/>
        <v>0</v>
      </c>
      <c r="M127" s="48"/>
      <c r="N127" s="69"/>
      <c r="O127" s="70"/>
      <c r="P127" s="70"/>
      <c r="Q127" s="71"/>
    </row>
    <row r="128" spans="1:17" x14ac:dyDescent="0.35">
      <c r="A128" s="46" t="s">
        <v>159</v>
      </c>
      <c r="B128" s="44" t="s">
        <v>42</v>
      </c>
      <c r="C128" s="44" t="s">
        <v>160</v>
      </c>
      <c r="D128" s="44"/>
      <c r="E128" s="49">
        <v>29.015777777777771</v>
      </c>
      <c r="F128" s="77">
        <f>E128:E199*$G$11</f>
        <v>2321.2622222222217</v>
      </c>
      <c r="G128" s="50"/>
      <c r="H128" s="65">
        <f>G128:G199*F128:F199</f>
        <v>0</v>
      </c>
      <c r="I128" s="49">
        <f t="shared" si="15"/>
        <v>43.523666666666657</v>
      </c>
      <c r="J128" s="75">
        <f>I128:I199*$G$11</f>
        <v>3481.8933333333325</v>
      </c>
      <c r="K128" s="73"/>
      <c r="L128" s="45">
        <f>K128:K199*J128:J199</f>
        <v>0</v>
      </c>
      <c r="M128" s="45"/>
      <c r="N128" s="59"/>
      <c r="O128" s="66"/>
      <c r="P128" s="66"/>
      <c r="Q128" s="64"/>
    </row>
    <row r="129" spans="1:17" x14ac:dyDescent="0.35">
      <c r="A129" s="67" t="s">
        <v>161</v>
      </c>
      <c r="B129" s="47" t="s">
        <v>42</v>
      </c>
      <c r="C129" s="47" t="s">
        <v>160</v>
      </c>
      <c r="D129" s="44"/>
      <c r="E129" s="51">
        <v>29.015777777777771</v>
      </c>
      <c r="F129" s="78">
        <f>E129:E200*$G$11</f>
        <v>2321.2622222222217</v>
      </c>
      <c r="G129" s="52"/>
      <c r="H129" s="68">
        <f>G129:G200*F129:F200</f>
        <v>0</v>
      </c>
      <c r="I129" s="51">
        <f t="shared" si="15"/>
        <v>43.523666666666657</v>
      </c>
      <c r="J129" s="75">
        <f>I129:I200*$G$11</f>
        <v>3481.8933333333325</v>
      </c>
      <c r="K129" s="79"/>
      <c r="L129" s="48">
        <f>K129:K200*J129:J200</f>
        <v>0</v>
      </c>
      <c r="M129" s="48"/>
      <c r="N129" s="69"/>
      <c r="O129" s="70"/>
      <c r="P129" s="70"/>
      <c r="Q129" s="71"/>
    </row>
    <row r="130" spans="1:17" x14ac:dyDescent="0.35">
      <c r="A130" s="46" t="s">
        <v>162</v>
      </c>
      <c r="B130" s="44" t="s">
        <v>42</v>
      </c>
      <c r="C130" s="44" t="s">
        <v>160</v>
      </c>
      <c r="D130" s="44"/>
      <c r="E130" s="49">
        <v>29.015777777777771</v>
      </c>
      <c r="F130" s="77">
        <f t="shared" ref="F130:F160" si="20">E130:E232*$G$11</f>
        <v>2321.2622222222217</v>
      </c>
      <c r="G130" s="50"/>
      <c r="H130" s="65">
        <f t="shared" ref="H130:H160" si="21">G130:G232*F130:F232</f>
        <v>0</v>
      </c>
      <c r="I130" s="49">
        <f t="shared" si="15"/>
        <v>43.523666666666657</v>
      </c>
      <c r="J130" s="75">
        <f t="shared" ref="J130:J160" si="22">I130:I232*$G$11</f>
        <v>3481.8933333333325</v>
      </c>
      <c r="K130" s="73"/>
      <c r="L130" s="45">
        <f t="shared" ref="L130:L160" si="23">K130:K232*J130:J232</f>
        <v>0</v>
      </c>
      <c r="M130" s="45"/>
      <c r="N130" s="59"/>
      <c r="O130" s="66"/>
      <c r="P130" s="66"/>
      <c r="Q130" s="64"/>
    </row>
    <row r="131" spans="1:17" x14ac:dyDescent="0.35">
      <c r="A131" s="46" t="s">
        <v>163</v>
      </c>
      <c r="B131" s="44" t="s">
        <v>42</v>
      </c>
      <c r="C131" s="44" t="s">
        <v>88</v>
      </c>
      <c r="D131" s="44"/>
      <c r="E131" s="49">
        <v>26.967111111111116</v>
      </c>
      <c r="F131" s="77">
        <f t="shared" si="20"/>
        <v>2157.3688888888892</v>
      </c>
      <c r="G131" s="50"/>
      <c r="H131" s="65">
        <f t="shared" si="21"/>
        <v>0</v>
      </c>
      <c r="I131" s="49">
        <f t="shared" si="15"/>
        <v>40.450666666666677</v>
      </c>
      <c r="J131" s="75">
        <f t="shared" si="22"/>
        <v>3236.0533333333342</v>
      </c>
      <c r="K131" s="73"/>
      <c r="L131" s="45">
        <f t="shared" si="23"/>
        <v>0</v>
      </c>
      <c r="M131" s="45"/>
      <c r="N131" s="59"/>
      <c r="O131" s="66"/>
      <c r="P131" s="66"/>
      <c r="Q131" s="64"/>
    </row>
    <row r="132" spans="1:17" x14ac:dyDescent="0.35">
      <c r="A132" s="46" t="s">
        <v>163</v>
      </c>
      <c r="B132" s="44" t="s">
        <v>24</v>
      </c>
      <c r="C132" s="44" t="s">
        <v>164</v>
      </c>
      <c r="D132" s="44"/>
      <c r="E132" s="49">
        <v>43.30822222222222</v>
      </c>
      <c r="F132" s="77">
        <f t="shared" si="20"/>
        <v>3464.6577777777775</v>
      </c>
      <c r="G132" s="50"/>
      <c r="H132" s="65">
        <f t="shared" si="21"/>
        <v>0</v>
      </c>
      <c r="I132" s="49">
        <f t="shared" si="15"/>
        <v>64.962333333333333</v>
      </c>
      <c r="J132" s="75">
        <f t="shared" si="22"/>
        <v>5196.9866666666667</v>
      </c>
      <c r="K132" s="73"/>
      <c r="L132" s="45">
        <f t="shared" si="23"/>
        <v>0</v>
      </c>
      <c r="M132" s="45"/>
      <c r="N132" s="59"/>
      <c r="O132" s="66"/>
      <c r="P132" s="66"/>
      <c r="Q132" s="64"/>
    </row>
    <row r="133" spans="1:17" x14ac:dyDescent="0.35">
      <c r="A133" s="46" t="s">
        <v>163</v>
      </c>
      <c r="B133" s="44" t="s">
        <v>42</v>
      </c>
      <c r="C133" s="44" t="s">
        <v>136</v>
      </c>
      <c r="D133" s="44"/>
      <c r="E133" s="49">
        <v>32.307333333333325</v>
      </c>
      <c r="F133" s="77">
        <f t="shared" si="20"/>
        <v>2584.5866666666661</v>
      </c>
      <c r="G133" s="50"/>
      <c r="H133" s="65">
        <f t="shared" si="21"/>
        <v>0</v>
      </c>
      <c r="I133" s="49">
        <f t="shared" si="15"/>
        <v>48.460999999999984</v>
      </c>
      <c r="J133" s="75">
        <f t="shared" si="22"/>
        <v>3876.8799999999987</v>
      </c>
      <c r="K133" s="73"/>
      <c r="L133" s="45">
        <f t="shared" si="23"/>
        <v>0</v>
      </c>
      <c r="M133" s="45"/>
      <c r="N133" s="59"/>
      <c r="O133" s="66"/>
      <c r="P133" s="66"/>
      <c r="Q133" s="64"/>
    </row>
    <row r="134" spans="1:17" x14ac:dyDescent="0.35">
      <c r="A134" s="46" t="s">
        <v>163</v>
      </c>
      <c r="B134" s="44" t="s">
        <v>24</v>
      </c>
      <c r="C134" s="44" t="s">
        <v>55</v>
      </c>
      <c r="D134" s="44"/>
      <c r="E134" s="49">
        <v>49.391222222222218</v>
      </c>
      <c r="F134" s="77">
        <f t="shared" si="20"/>
        <v>3951.2977777777774</v>
      </c>
      <c r="G134" s="50"/>
      <c r="H134" s="65">
        <f t="shared" si="21"/>
        <v>0</v>
      </c>
      <c r="I134" s="49">
        <f t="shared" si="15"/>
        <v>74.086833333333331</v>
      </c>
      <c r="J134" s="75">
        <f t="shared" si="22"/>
        <v>5926.9466666666667</v>
      </c>
      <c r="K134" s="73"/>
      <c r="L134" s="45">
        <f t="shared" si="23"/>
        <v>0</v>
      </c>
      <c r="M134" s="45"/>
      <c r="N134" s="59"/>
      <c r="O134" s="66"/>
      <c r="P134" s="66"/>
      <c r="Q134" s="64"/>
    </row>
    <row r="135" spans="1:17" x14ac:dyDescent="0.35">
      <c r="A135" s="46" t="s">
        <v>165</v>
      </c>
      <c r="B135" s="44" t="s">
        <v>42</v>
      </c>
      <c r="C135" s="44" t="s">
        <v>83</v>
      </c>
      <c r="D135" s="44"/>
      <c r="E135" s="49">
        <v>24.999333333333336</v>
      </c>
      <c r="F135" s="77">
        <f t="shared" si="20"/>
        <v>1999.9466666666669</v>
      </c>
      <c r="G135" s="50"/>
      <c r="H135" s="65">
        <f t="shared" si="21"/>
        <v>0</v>
      </c>
      <c r="I135" s="49">
        <f t="shared" si="15"/>
        <v>37.499000000000002</v>
      </c>
      <c r="J135" s="75">
        <f t="shared" si="22"/>
        <v>2999.92</v>
      </c>
      <c r="K135" s="73"/>
      <c r="L135" s="45">
        <f t="shared" si="23"/>
        <v>0</v>
      </c>
      <c r="M135" s="45"/>
      <c r="N135" s="59"/>
      <c r="O135" s="66"/>
      <c r="P135" s="66"/>
      <c r="Q135" s="64"/>
    </row>
    <row r="136" spans="1:17" x14ac:dyDescent="0.35">
      <c r="A136" s="46" t="s">
        <v>166</v>
      </c>
      <c r="B136" s="44" t="s">
        <v>42</v>
      </c>
      <c r="C136" s="44" t="s">
        <v>106</v>
      </c>
      <c r="D136" s="44"/>
      <c r="E136" s="49">
        <v>24.999333333333336</v>
      </c>
      <c r="F136" s="77">
        <f t="shared" si="20"/>
        <v>1999.9466666666669</v>
      </c>
      <c r="G136" s="50"/>
      <c r="H136" s="65">
        <f t="shared" si="21"/>
        <v>0</v>
      </c>
      <c r="I136" s="49">
        <f t="shared" si="15"/>
        <v>37.499000000000002</v>
      </c>
      <c r="J136" s="75">
        <f t="shared" si="22"/>
        <v>2999.92</v>
      </c>
      <c r="K136" s="73"/>
      <c r="L136" s="45">
        <f t="shared" si="23"/>
        <v>0</v>
      </c>
      <c r="M136" s="45"/>
      <c r="N136" s="59"/>
      <c r="O136" s="66"/>
      <c r="P136" s="66"/>
      <c r="Q136" s="64"/>
    </row>
    <row r="137" spans="1:17" x14ac:dyDescent="0.35">
      <c r="A137" s="46" t="s">
        <v>167</v>
      </c>
      <c r="B137" s="44" t="s">
        <v>42</v>
      </c>
      <c r="C137" s="44" t="s">
        <v>72</v>
      </c>
      <c r="D137" s="44"/>
      <c r="E137" s="49">
        <v>30.250111111111107</v>
      </c>
      <c r="F137" s="77">
        <f t="shared" si="20"/>
        <v>2420.0088888888886</v>
      </c>
      <c r="G137" s="50"/>
      <c r="H137" s="65">
        <f t="shared" si="21"/>
        <v>0</v>
      </c>
      <c r="I137" s="49">
        <f t="shared" si="15"/>
        <v>45.375166666666658</v>
      </c>
      <c r="J137" s="75">
        <f t="shared" si="22"/>
        <v>3630.0133333333324</v>
      </c>
      <c r="K137" s="73"/>
      <c r="L137" s="45">
        <f t="shared" si="23"/>
        <v>0</v>
      </c>
      <c r="M137" s="45"/>
      <c r="N137" s="59"/>
      <c r="O137" s="66"/>
      <c r="P137" s="66"/>
      <c r="Q137" s="64"/>
    </row>
    <row r="138" spans="1:17" x14ac:dyDescent="0.35">
      <c r="A138" s="46" t="s">
        <v>168</v>
      </c>
      <c r="B138" s="44" t="s">
        <v>42</v>
      </c>
      <c r="C138" s="44" t="s">
        <v>114</v>
      </c>
      <c r="D138" s="44"/>
      <c r="E138" s="49">
        <v>24.999333333333336</v>
      </c>
      <c r="F138" s="77">
        <f t="shared" si="20"/>
        <v>1999.9466666666669</v>
      </c>
      <c r="G138" s="50"/>
      <c r="H138" s="65">
        <f t="shared" si="21"/>
        <v>0</v>
      </c>
      <c r="I138" s="49">
        <f t="shared" si="15"/>
        <v>37.499000000000002</v>
      </c>
      <c r="J138" s="75">
        <f t="shared" si="22"/>
        <v>2999.92</v>
      </c>
      <c r="K138" s="73"/>
      <c r="L138" s="45">
        <f t="shared" si="23"/>
        <v>0</v>
      </c>
      <c r="M138" s="45"/>
      <c r="N138" s="59"/>
      <c r="O138" s="66"/>
      <c r="P138" s="66"/>
      <c r="Q138" s="64"/>
    </row>
    <row r="139" spans="1:17" x14ac:dyDescent="0.35">
      <c r="A139" s="46" t="s">
        <v>169</v>
      </c>
      <c r="B139" s="44" t="s">
        <v>42</v>
      </c>
      <c r="C139" s="44" t="s">
        <v>106</v>
      </c>
      <c r="D139" s="44"/>
      <c r="E139" s="49">
        <v>24.999333333333336</v>
      </c>
      <c r="F139" s="77">
        <f t="shared" si="20"/>
        <v>1999.9466666666669</v>
      </c>
      <c r="G139" s="50"/>
      <c r="H139" s="65">
        <f t="shared" si="21"/>
        <v>0</v>
      </c>
      <c r="I139" s="49">
        <f t="shared" si="15"/>
        <v>37.499000000000002</v>
      </c>
      <c r="J139" s="75">
        <f t="shared" si="22"/>
        <v>2999.92</v>
      </c>
      <c r="K139" s="73"/>
      <c r="L139" s="45">
        <f t="shared" si="23"/>
        <v>0</v>
      </c>
      <c r="M139" s="45"/>
      <c r="N139" s="59"/>
      <c r="O139" s="66"/>
      <c r="P139" s="66"/>
      <c r="Q139" s="64"/>
    </row>
    <row r="140" spans="1:17" x14ac:dyDescent="0.35">
      <c r="A140" s="46" t="s">
        <v>170</v>
      </c>
      <c r="B140" s="44" t="s">
        <v>42</v>
      </c>
      <c r="C140" s="44" t="s">
        <v>106</v>
      </c>
      <c r="D140" s="44"/>
      <c r="E140" s="49">
        <v>24.999333333333336</v>
      </c>
      <c r="F140" s="77">
        <f t="shared" si="20"/>
        <v>1999.9466666666669</v>
      </c>
      <c r="G140" s="50"/>
      <c r="H140" s="65">
        <f t="shared" si="21"/>
        <v>0</v>
      </c>
      <c r="I140" s="49">
        <f t="shared" si="15"/>
        <v>37.499000000000002</v>
      </c>
      <c r="J140" s="75">
        <f t="shared" si="22"/>
        <v>2999.92</v>
      </c>
      <c r="K140" s="73"/>
      <c r="L140" s="45">
        <f t="shared" si="23"/>
        <v>0</v>
      </c>
      <c r="M140" s="45"/>
      <c r="N140" s="59"/>
      <c r="O140" s="66"/>
      <c r="P140" s="66"/>
      <c r="Q140" s="64"/>
    </row>
    <row r="141" spans="1:17" x14ac:dyDescent="0.35">
      <c r="A141" s="46" t="s">
        <v>171</v>
      </c>
      <c r="B141" s="44" t="s">
        <v>42</v>
      </c>
      <c r="C141" s="44" t="s">
        <v>106</v>
      </c>
      <c r="D141" s="44"/>
      <c r="E141" s="49">
        <v>26.967111111111116</v>
      </c>
      <c r="F141" s="77">
        <f t="shared" si="20"/>
        <v>2157.3688888888892</v>
      </c>
      <c r="G141" s="50"/>
      <c r="H141" s="65">
        <f t="shared" si="21"/>
        <v>0</v>
      </c>
      <c r="I141" s="49">
        <f t="shared" si="15"/>
        <v>40.450666666666677</v>
      </c>
      <c r="J141" s="75">
        <f t="shared" si="22"/>
        <v>3236.0533333333342</v>
      </c>
      <c r="K141" s="73"/>
      <c r="L141" s="45">
        <f t="shared" si="23"/>
        <v>0</v>
      </c>
      <c r="M141" s="45"/>
      <c r="N141" s="59"/>
      <c r="O141" s="66"/>
      <c r="P141" s="66"/>
      <c r="Q141" s="64"/>
    </row>
    <row r="142" spans="1:17" x14ac:dyDescent="0.35">
      <c r="A142" s="46" t="s">
        <v>171</v>
      </c>
      <c r="B142" s="44" t="s">
        <v>42</v>
      </c>
      <c r="C142" s="44" t="s">
        <v>30</v>
      </c>
      <c r="D142" s="44"/>
      <c r="E142" s="49">
        <v>32.307333333333325</v>
      </c>
      <c r="F142" s="77">
        <f t="shared" si="20"/>
        <v>2584.5866666666661</v>
      </c>
      <c r="G142" s="50"/>
      <c r="H142" s="65">
        <f t="shared" si="21"/>
        <v>0</v>
      </c>
      <c r="I142" s="49">
        <f t="shared" ref="I142:I173" si="24">E142:E309*1.5</f>
        <v>48.460999999999984</v>
      </c>
      <c r="J142" s="75">
        <f t="shared" si="22"/>
        <v>3876.8799999999987</v>
      </c>
      <c r="K142" s="73"/>
      <c r="L142" s="45">
        <f t="shared" si="23"/>
        <v>0</v>
      </c>
      <c r="M142" s="45"/>
      <c r="N142" s="59"/>
      <c r="O142" s="66"/>
      <c r="P142" s="66"/>
      <c r="Q142" s="64"/>
    </row>
    <row r="143" spans="1:17" x14ac:dyDescent="0.35">
      <c r="A143" s="46" t="s">
        <v>171</v>
      </c>
      <c r="B143" s="44" t="s">
        <v>42</v>
      </c>
      <c r="C143" s="44" t="s">
        <v>65</v>
      </c>
      <c r="D143" s="44"/>
      <c r="E143" s="49">
        <v>33.541666666666664</v>
      </c>
      <c r="F143" s="77">
        <f t="shared" si="20"/>
        <v>2683.333333333333</v>
      </c>
      <c r="G143" s="50"/>
      <c r="H143" s="65">
        <f t="shared" si="21"/>
        <v>0</v>
      </c>
      <c r="I143" s="49">
        <f t="shared" si="24"/>
        <v>50.3125</v>
      </c>
      <c r="J143" s="75">
        <f t="shared" si="22"/>
        <v>4025</v>
      </c>
      <c r="K143" s="73"/>
      <c r="L143" s="45">
        <f t="shared" si="23"/>
        <v>0</v>
      </c>
      <c r="M143" s="45"/>
      <c r="N143" s="59"/>
      <c r="O143" s="66"/>
      <c r="P143" s="66"/>
      <c r="Q143" s="64"/>
    </row>
    <row r="144" spans="1:17" x14ac:dyDescent="0.35">
      <c r="A144" s="46" t="s">
        <v>172</v>
      </c>
      <c r="B144" s="44" t="s">
        <v>42</v>
      </c>
      <c r="C144" s="44" t="s">
        <v>157</v>
      </c>
      <c r="D144" s="44"/>
      <c r="E144" s="49">
        <v>24.999333333333336</v>
      </c>
      <c r="F144" s="77">
        <f t="shared" si="20"/>
        <v>1999.9466666666669</v>
      </c>
      <c r="G144" s="50"/>
      <c r="H144" s="65">
        <f t="shared" si="21"/>
        <v>0</v>
      </c>
      <c r="I144" s="49">
        <f t="shared" si="24"/>
        <v>37.499000000000002</v>
      </c>
      <c r="J144" s="75">
        <f t="shared" si="22"/>
        <v>2999.92</v>
      </c>
      <c r="K144" s="73"/>
      <c r="L144" s="45">
        <f t="shared" si="23"/>
        <v>0</v>
      </c>
      <c r="M144" s="45"/>
      <c r="N144" s="59"/>
      <c r="O144" s="66"/>
      <c r="P144" s="66"/>
      <c r="Q144" s="64"/>
    </row>
    <row r="145" spans="1:17" x14ac:dyDescent="0.35">
      <c r="A145" s="46" t="s">
        <v>173</v>
      </c>
      <c r="B145" s="44" t="s">
        <v>174</v>
      </c>
      <c r="C145" s="44" t="s">
        <v>83</v>
      </c>
      <c r="D145" s="44"/>
      <c r="E145" s="49">
        <v>21.611333333333334</v>
      </c>
      <c r="F145" s="77">
        <f t="shared" si="20"/>
        <v>1728.9066666666668</v>
      </c>
      <c r="G145" s="50"/>
      <c r="H145" s="65">
        <f t="shared" si="21"/>
        <v>0</v>
      </c>
      <c r="I145" s="49">
        <f t="shared" si="24"/>
        <v>32.417000000000002</v>
      </c>
      <c r="J145" s="75">
        <f t="shared" si="22"/>
        <v>2593.36</v>
      </c>
      <c r="K145" s="73"/>
      <c r="L145" s="45">
        <f t="shared" si="23"/>
        <v>0</v>
      </c>
      <c r="M145" s="45"/>
      <c r="N145" s="59"/>
      <c r="O145" s="66"/>
      <c r="P145" s="66"/>
      <c r="Q145" s="64"/>
    </row>
    <row r="146" spans="1:17" x14ac:dyDescent="0.35">
      <c r="A146" s="46" t="s">
        <v>175</v>
      </c>
      <c r="B146" s="44" t="s">
        <v>42</v>
      </c>
      <c r="C146" s="44" t="s">
        <v>176</v>
      </c>
      <c r="D146" s="44"/>
      <c r="E146" s="49">
        <v>24.999333333333336</v>
      </c>
      <c r="F146" s="77">
        <f t="shared" si="20"/>
        <v>1999.9466666666669</v>
      </c>
      <c r="G146" s="50"/>
      <c r="H146" s="65">
        <f t="shared" si="21"/>
        <v>0</v>
      </c>
      <c r="I146" s="49">
        <f t="shared" si="24"/>
        <v>37.499000000000002</v>
      </c>
      <c r="J146" s="75">
        <f t="shared" si="22"/>
        <v>2999.92</v>
      </c>
      <c r="K146" s="73"/>
      <c r="L146" s="45">
        <f t="shared" si="23"/>
        <v>0</v>
      </c>
      <c r="M146" s="45"/>
      <c r="N146" s="59"/>
      <c r="O146" s="66"/>
      <c r="P146" s="66"/>
      <c r="Q146" s="64"/>
    </row>
    <row r="147" spans="1:17" x14ac:dyDescent="0.35">
      <c r="A147" s="46" t="s">
        <v>177</v>
      </c>
      <c r="B147" s="44" t="s">
        <v>42</v>
      </c>
      <c r="C147" s="44" t="s">
        <v>157</v>
      </c>
      <c r="D147" s="44"/>
      <c r="E147" s="49">
        <v>24.999333333333336</v>
      </c>
      <c r="F147" s="77">
        <f t="shared" si="20"/>
        <v>1999.9466666666669</v>
      </c>
      <c r="G147" s="50"/>
      <c r="H147" s="65">
        <f t="shared" si="21"/>
        <v>0</v>
      </c>
      <c r="I147" s="49">
        <f t="shared" si="24"/>
        <v>37.499000000000002</v>
      </c>
      <c r="J147" s="75">
        <f t="shared" si="22"/>
        <v>2999.92</v>
      </c>
      <c r="K147" s="73"/>
      <c r="L147" s="45">
        <f t="shared" si="23"/>
        <v>0</v>
      </c>
      <c r="M147" s="45"/>
      <c r="N147" s="59"/>
      <c r="O147" s="66"/>
      <c r="P147" s="66"/>
      <c r="Q147" s="64"/>
    </row>
    <row r="148" spans="1:17" x14ac:dyDescent="0.35">
      <c r="A148" s="46" t="s">
        <v>178</v>
      </c>
      <c r="B148" s="44" t="s">
        <v>42</v>
      </c>
      <c r="C148" s="44" t="s">
        <v>83</v>
      </c>
      <c r="D148" s="44"/>
      <c r="E148" s="49">
        <v>30.115555555555552</v>
      </c>
      <c r="F148" s="77">
        <f t="shared" si="20"/>
        <v>2409.2444444444441</v>
      </c>
      <c r="G148" s="50"/>
      <c r="H148" s="65">
        <f t="shared" si="21"/>
        <v>0</v>
      </c>
      <c r="I148" s="49">
        <f t="shared" si="24"/>
        <v>45.173333333333332</v>
      </c>
      <c r="J148" s="75">
        <f t="shared" si="22"/>
        <v>3613.8666666666668</v>
      </c>
      <c r="K148" s="73"/>
      <c r="L148" s="45">
        <f t="shared" si="23"/>
        <v>0</v>
      </c>
      <c r="M148" s="45"/>
      <c r="N148" s="59"/>
      <c r="O148" s="66"/>
      <c r="P148" s="66"/>
      <c r="Q148" s="64"/>
    </row>
    <row r="149" spans="1:17" x14ac:dyDescent="0.35">
      <c r="A149" s="46" t="s">
        <v>179</v>
      </c>
      <c r="B149" s="44" t="s">
        <v>42</v>
      </c>
      <c r="C149" s="44" t="s">
        <v>136</v>
      </c>
      <c r="D149" s="44"/>
      <c r="E149" s="49">
        <v>33.130222222222216</v>
      </c>
      <c r="F149" s="77">
        <f t="shared" si="20"/>
        <v>2650.4177777777772</v>
      </c>
      <c r="G149" s="50"/>
      <c r="H149" s="65">
        <f t="shared" si="21"/>
        <v>0</v>
      </c>
      <c r="I149" s="49">
        <f t="shared" si="24"/>
        <v>49.695333333333323</v>
      </c>
      <c r="J149" s="75">
        <f t="shared" si="22"/>
        <v>3975.6266666666661</v>
      </c>
      <c r="K149" s="73"/>
      <c r="L149" s="45">
        <f t="shared" si="23"/>
        <v>0</v>
      </c>
      <c r="M149" s="45"/>
      <c r="N149" s="59"/>
      <c r="O149" s="66"/>
      <c r="P149" s="66"/>
      <c r="Q149" s="64"/>
    </row>
    <row r="150" spans="1:17" x14ac:dyDescent="0.35">
      <c r="A150" s="46" t="s">
        <v>180</v>
      </c>
      <c r="B150" s="44" t="s">
        <v>42</v>
      </c>
      <c r="C150" s="44" t="s">
        <v>114</v>
      </c>
      <c r="D150" s="44"/>
      <c r="E150" s="49">
        <v>24.999333333333336</v>
      </c>
      <c r="F150" s="77">
        <f t="shared" si="20"/>
        <v>1999.9466666666669</v>
      </c>
      <c r="G150" s="50"/>
      <c r="H150" s="65">
        <f t="shared" si="21"/>
        <v>0</v>
      </c>
      <c r="I150" s="49">
        <f t="shared" si="24"/>
        <v>37.499000000000002</v>
      </c>
      <c r="J150" s="75">
        <f t="shared" si="22"/>
        <v>2999.92</v>
      </c>
      <c r="K150" s="73"/>
      <c r="L150" s="45">
        <f t="shared" si="23"/>
        <v>0</v>
      </c>
      <c r="M150" s="45"/>
      <c r="N150" s="59"/>
      <c r="O150" s="66"/>
      <c r="P150" s="66"/>
      <c r="Q150" s="64"/>
    </row>
    <row r="151" spans="1:17" x14ac:dyDescent="0.35">
      <c r="A151" s="46" t="s">
        <v>180</v>
      </c>
      <c r="B151" s="44" t="s">
        <v>42</v>
      </c>
      <c r="C151" s="44" t="s">
        <v>51</v>
      </c>
      <c r="D151" s="44"/>
      <c r="E151" s="49">
        <v>31.484444444444435</v>
      </c>
      <c r="F151" s="77">
        <f t="shared" si="20"/>
        <v>2518.7555555555546</v>
      </c>
      <c r="G151" s="50"/>
      <c r="H151" s="65">
        <f t="shared" si="21"/>
        <v>0</v>
      </c>
      <c r="I151" s="49">
        <f t="shared" si="24"/>
        <v>47.226666666666652</v>
      </c>
      <c r="J151" s="75">
        <f t="shared" si="22"/>
        <v>3778.1333333333323</v>
      </c>
      <c r="K151" s="73"/>
      <c r="L151" s="45">
        <f t="shared" si="23"/>
        <v>0</v>
      </c>
      <c r="M151" s="45"/>
      <c r="N151" s="59"/>
      <c r="O151" s="66"/>
      <c r="P151" s="66"/>
      <c r="Q151" s="64"/>
    </row>
    <row r="152" spans="1:17" x14ac:dyDescent="0.35">
      <c r="A152" s="46" t="s">
        <v>181</v>
      </c>
      <c r="B152" s="44" t="s">
        <v>42</v>
      </c>
      <c r="C152" s="44" t="s">
        <v>143</v>
      </c>
      <c r="D152" s="44"/>
      <c r="E152" s="49">
        <v>24.999333333333336</v>
      </c>
      <c r="F152" s="77">
        <f t="shared" si="20"/>
        <v>1999.9466666666669</v>
      </c>
      <c r="G152" s="50"/>
      <c r="H152" s="65">
        <f t="shared" si="21"/>
        <v>0</v>
      </c>
      <c r="I152" s="49">
        <f t="shared" si="24"/>
        <v>37.499000000000002</v>
      </c>
      <c r="J152" s="75">
        <f t="shared" si="22"/>
        <v>2999.92</v>
      </c>
      <c r="K152" s="73"/>
      <c r="L152" s="45">
        <f t="shared" si="23"/>
        <v>0</v>
      </c>
      <c r="M152" s="45"/>
      <c r="N152" s="59"/>
      <c r="O152" s="66"/>
      <c r="P152" s="66"/>
      <c r="Q152" s="64"/>
    </row>
    <row r="153" spans="1:17" x14ac:dyDescent="0.35">
      <c r="A153" s="46" t="s">
        <v>182</v>
      </c>
      <c r="B153" s="44" t="s">
        <v>42</v>
      </c>
      <c r="C153" s="44" t="s">
        <v>83</v>
      </c>
      <c r="D153" s="44"/>
      <c r="E153" s="49">
        <v>26.18</v>
      </c>
      <c r="F153" s="77">
        <f t="shared" si="20"/>
        <v>2094.4</v>
      </c>
      <c r="G153" s="50"/>
      <c r="H153" s="65">
        <f t="shared" si="21"/>
        <v>0</v>
      </c>
      <c r="I153" s="49">
        <f t="shared" si="24"/>
        <v>39.269999999999996</v>
      </c>
      <c r="J153" s="75">
        <f t="shared" si="22"/>
        <v>3141.5999999999995</v>
      </c>
      <c r="K153" s="73"/>
      <c r="L153" s="45">
        <f t="shared" si="23"/>
        <v>0</v>
      </c>
      <c r="M153" s="45"/>
      <c r="N153" s="59"/>
      <c r="O153" s="66"/>
      <c r="P153" s="66"/>
      <c r="Q153" s="64"/>
    </row>
    <row r="154" spans="1:17" x14ac:dyDescent="0.35">
      <c r="A154" s="46" t="s">
        <v>183</v>
      </c>
      <c r="B154" s="44" t="s">
        <v>42</v>
      </c>
      <c r="C154" s="44" t="s">
        <v>106</v>
      </c>
      <c r="D154" s="44"/>
      <c r="E154" s="49">
        <v>24.999333333333336</v>
      </c>
      <c r="F154" s="77">
        <f t="shared" si="20"/>
        <v>1999.9466666666669</v>
      </c>
      <c r="G154" s="50"/>
      <c r="H154" s="65">
        <f t="shared" si="21"/>
        <v>0</v>
      </c>
      <c r="I154" s="49">
        <f t="shared" si="24"/>
        <v>37.499000000000002</v>
      </c>
      <c r="J154" s="75">
        <f t="shared" si="22"/>
        <v>2999.92</v>
      </c>
      <c r="K154" s="73"/>
      <c r="L154" s="45">
        <f t="shared" si="23"/>
        <v>0</v>
      </c>
      <c r="M154" s="45"/>
      <c r="N154" s="59"/>
      <c r="O154" s="66"/>
      <c r="P154" s="66"/>
      <c r="Q154" s="64"/>
    </row>
    <row r="155" spans="1:17" x14ac:dyDescent="0.35">
      <c r="A155" s="46" t="s">
        <v>184</v>
      </c>
      <c r="B155" s="44" t="s">
        <v>42</v>
      </c>
      <c r="C155" s="44" t="s">
        <v>114</v>
      </c>
      <c r="D155" s="44"/>
      <c r="E155" s="49">
        <v>24.999333333333336</v>
      </c>
      <c r="F155" s="77">
        <f t="shared" si="20"/>
        <v>1999.9466666666669</v>
      </c>
      <c r="G155" s="50"/>
      <c r="H155" s="65">
        <f t="shared" si="21"/>
        <v>0</v>
      </c>
      <c r="I155" s="49">
        <f t="shared" si="24"/>
        <v>37.499000000000002</v>
      </c>
      <c r="J155" s="75">
        <f t="shared" si="22"/>
        <v>2999.92</v>
      </c>
      <c r="K155" s="73"/>
      <c r="L155" s="45">
        <f t="shared" si="23"/>
        <v>0</v>
      </c>
      <c r="M155" s="45"/>
      <c r="N155" s="59"/>
      <c r="O155" s="66"/>
      <c r="P155" s="66"/>
      <c r="Q155" s="64"/>
    </row>
    <row r="156" spans="1:17" x14ac:dyDescent="0.35">
      <c r="A156" s="46" t="s">
        <v>184</v>
      </c>
      <c r="B156" s="44" t="s">
        <v>42</v>
      </c>
      <c r="C156" s="44" t="s">
        <v>164</v>
      </c>
      <c r="D156" s="44"/>
      <c r="E156" s="49">
        <v>26.573555555555554</v>
      </c>
      <c r="F156" s="77">
        <f t="shared" si="20"/>
        <v>2125.8844444444444</v>
      </c>
      <c r="G156" s="50"/>
      <c r="H156" s="65">
        <f t="shared" si="21"/>
        <v>0</v>
      </c>
      <c r="I156" s="49">
        <f t="shared" si="24"/>
        <v>39.86033333333333</v>
      </c>
      <c r="J156" s="75">
        <f t="shared" si="22"/>
        <v>3188.8266666666664</v>
      </c>
      <c r="K156" s="73"/>
      <c r="L156" s="45">
        <f t="shared" si="23"/>
        <v>0</v>
      </c>
      <c r="M156" s="45"/>
      <c r="N156" s="59"/>
      <c r="O156" s="66"/>
      <c r="P156" s="66"/>
      <c r="Q156" s="64"/>
    </row>
    <row r="157" spans="1:17" x14ac:dyDescent="0.35">
      <c r="A157" s="46" t="s">
        <v>184</v>
      </c>
      <c r="B157" s="44" t="s">
        <v>42</v>
      </c>
      <c r="C157" s="44" t="s">
        <v>51</v>
      </c>
      <c r="D157" s="44"/>
      <c r="E157" s="49">
        <v>31.484444444444435</v>
      </c>
      <c r="F157" s="77">
        <f t="shared" si="20"/>
        <v>2518.7555555555546</v>
      </c>
      <c r="G157" s="50"/>
      <c r="H157" s="65">
        <f t="shared" si="21"/>
        <v>0</v>
      </c>
      <c r="I157" s="49">
        <f t="shared" si="24"/>
        <v>47.226666666666652</v>
      </c>
      <c r="J157" s="75">
        <f t="shared" si="22"/>
        <v>3778.1333333333323</v>
      </c>
      <c r="K157" s="73"/>
      <c r="L157" s="45">
        <f t="shared" si="23"/>
        <v>0</v>
      </c>
      <c r="M157" s="45"/>
      <c r="N157" s="59"/>
      <c r="O157" s="66"/>
      <c r="P157" s="66"/>
      <c r="Q157" s="64"/>
    </row>
    <row r="158" spans="1:17" x14ac:dyDescent="0.35">
      <c r="A158" s="46" t="s">
        <v>185</v>
      </c>
      <c r="B158" s="44" t="s">
        <v>42</v>
      </c>
      <c r="C158" s="44" t="s">
        <v>55</v>
      </c>
      <c r="D158" s="44"/>
      <c r="E158" s="49">
        <v>30.250111111111107</v>
      </c>
      <c r="F158" s="77">
        <f t="shared" si="20"/>
        <v>2420.0088888888886</v>
      </c>
      <c r="G158" s="50"/>
      <c r="H158" s="65">
        <f t="shared" si="21"/>
        <v>0</v>
      </c>
      <c r="I158" s="49">
        <f t="shared" si="24"/>
        <v>45.375166666666658</v>
      </c>
      <c r="J158" s="75">
        <f t="shared" si="22"/>
        <v>3630.0133333333324</v>
      </c>
      <c r="K158" s="73"/>
      <c r="L158" s="45">
        <f t="shared" si="23"/>
        <v>0</v>
      </c>
      <c r="M158" s="45"/>
      <c r="N158" s="59"/>
      <c r="O158" s="66"/>
      <c r="P158" s="66"/>
      <c r="Q158" s="64"/>
    </row>
    <row r="159" spans="1:17" x14ac:dyDescent="0.35">
      <c r="A159" s="46" t="s">
        <v>186</v>
      </c>
      <c r="B159" s="44" t="s">
        <v>42</v>
      </c>
      <c r="C159" s="44" t="s">
        <v>106</v>
      </c>
      <c r="D159" s="44"/>
      <c r="E159" s="49">
        <v>24.999333333333336</v>
      </c>
      <c r="F159" s="77">
        <f t="shared" si="20"/>
        <v>1999.9466666666669</v>
      </c>
      <c r="G159" s="50"/>
      <c r="H159" s="65">
        <f t="shared" si="21"/>
        <v>0</v>
      </c>
      <c r="I159" s="49">
        <f t="shared" si="24"/>
        <v>37.499000000000002</v>
      </c>
      <c r="J159" s="75">
        <f t="shared" si="22"/>
        <v>2999.92</v>
      </c>
      <c r="K159" s="73"/>
      <c r="L159" s="45">
        <f t="shared" si="23"/>
        <v>0</v>
      </c>
      <c r="M159" s="45"/>
      <c r="N159" s="59"/>
      <c r="O159" s="66"/>
      <c r="P159" s="66"/>
      <c r="Q159" s="64"/>
    </row>
    <row r="160" spans="1:17" x14ac:dyDescent="0.35">
      <c r="A160" s="67" t="s">
        <v>187</v>
      </c>
      <c r="B160" s="47" t="s">
        <v>42</v>
      </c>
      <c r="C160" s="47" t="s">
        <v>106</v>
      </c>
      <c r="D160" s="44"/>
      <c r="E160" s="51">
        <v>24.999333333333336</v>
      </c>
      <c r="F160" s="78">
        <f t="shared" si="20"/>
        <v>1999.9466666666669</v>
      </c>
      <c r="G160" s="52"/>
      <c r="H160" s="68">
        <f t="shared" si="21"/>
        <v>0</v>
      </c>
      <c r="I160" s="51">
        <f t="shared" si="24"/>
        <v>37.499000000000002</v>
      </c>
      <c r="J160" s="75">
        <f t="shared" si="22"/>
        <v>2999.92</v>
      </c>
      <c r="K160" s="79"/>
      <c r="L160" s="48">
        <f t="shared" si="23"/>
        <v>0</v>
      </c>
      <c r="M160" s="48"/>
      <c r="N160" s="69"/>
      <c r="O160" s="70"/>
      <c r="P160" s="70"/>
      <c r="Q160" s="71"/>
    </row>
    <row r="161" spans="1:17" x14ac:dyDescent="0.35">
      <c r="A161" s="46" t="s">
        <v>188</v>
      </c>
      <c r="B161" s="44" t="s">
        <v>42</v>
      </c>
      <c r="C161" s="44" t="s">
        <v>83</v>
      </c>
      <c r="D161" s="44"/>
      <c r="E161" s="49">
        <v>24.999333333333336</v>
      </c>
      <c r="F161" s="77">
        <f t="shared" ref="F161:F181" si="25">E161:E293*$G$11</f>
        <v>1999.9466666666669</v>
      </c>
      <c r="G161" s="50"/>
      <c r="H161" s="65">
        <f t="shared" ref="H161:H181" si="26">G161:G293*F161:F293</f>
        <v>0</v>
      </c>
      <c r="I161" s="49">
        <f t="shared" si="24"/>
        <v>37.499000000000002</v>
      </c>
      <c r="J161" s="75">
        <f t="shared" ref="J161:J181" si="27">I161:I293*$G$11</f>
        <v>2999.92</v>
      </c>
      <c r="K161" s="73"/>
      <c r="L161" s="45">
        <f t="shared" ref="L161:L181" si="28">K161:K293*J161:J293</f>
        <v>0</v>
      </c>
      <c r="M161" s="45"/>
      <c r="N161" s="59"/>
      <c r="O161" s="66"/>
      <c r="P161" s="66"/>
      <c r="Q161" s="64"/>
    </row>
    <row r="162" spans="1:17" x14ac:dyDescent="0.35">
      <c r="A162" s="46" t="s">
        <v>189</v>
      </c>
      <c r="B162" s="44" t="s">
        <v>48</v>
      </c>
      <c r="C162" s="44" t="s">
        <v>190</v>
      </c>
      <c r="D162" s="44"/>
      <c r="E162" s="49">
        <v>84.272222222222211</v>
      </c>
      <c r="F162" s="77">
        <f t="shared" si="25"/>
        <v>6741.7777777777774</v>
      </c>
      <c r="G162" s="50"/>
      <c r="H162" s="65">
        <f t="shared" si="26"/>
        <v>0</v>
      </c>
      <c r="I162" s="49">
        <f t="shared" si="24"/>
        <v>126.40833333333332</v>
      </c>
      <c r="J162" s="75">
        <f t="shared" si="27"/>
        <v>10112.666666666666</v>
      </c>
      <c r="K162" s="73"/>
      <c r="L162" s="45">
        <f t="shared" si="28"/>
        <v>0</v>
      </c>
      <c r="M162" s="45"/>
      <c r="N162" s="59"/>
      <c r="O162" s="66"/>
      <c r="P162" s="66"/>
      <c r="Q162" s="64"/>
    </row>
    <row r="163" spans="1:17" x14ac:dyDescent="0.35">
      <c r="A163" s="46" t="s">
        <v>191</v>
      </c>
      <c r="B163" s="44" t="s">
        <v>42</v>
      </c>
      <c r="C163" s="44" t="s">
        <v>30</v>
      </c>
      <c r="D163" s="44"/>
      <c r="E163" s="49">
        <v>30.250111111111107</v>
      </c>
      <c r="F163" s="77">
        <f t="shared" si="25"/>
        <v>2420.0088888888886</v>
      </c>
      <c r="G163" s="50"/>
      <c r="H163" s="65">
        <f t="shared" si="26"/>
        <v>0</v>
      </c>
      <c r="I163" s="49">
        <f t="shared" si="24"/>
        <v>45.375166666666658</v>
      </c>
      <c r="J163" s="75">
        <f t="shared" si="27"/>
        <v>3630.0133333333324</v>
      </c>
      <c r="K163" s="73"/>
      <c r="L163" s="45">
        <f t="shared" si="28"/>
        <v>0</v>
      </c>
      <c r="M163" s="45"/>
      <c r="N163" s="59"/>
      <c r="O163" s="66"/>
      <c r="P163" s="66"/>
      <c r="Q163" s="64"/>
    </row>
    <row r="164" spans="1:17" x14ac:dyDescent="0.35">
      <c r="A164" s="46" t="s">
        <v>192</v>
      </c>
      <c r="B164" s="44" t="s">
        <v>42</v>
      </c>
      <c r="C164" s="44" t="s">
        <v>114</v>
      </c>
      <c r="D164" s="44"/>
      <c r="E164" s="49">
        <v>24.999333333333336</v>
      </c>
      <c r="F164" s="77">
        <f t="shared" si="25"/>
        <v>1999.9466666666669</v>
      </c>
      <c r="G164" s="50"/>
      <c r="H164" s="65">
        <f t="shared" si="26"/>
        <v>0</v>
      </c>
      <c r="I164" s="49">
        <f t="shared" si="24"/>
        <v>37.499000000000002</v>
      </c>
      <c r="J164" s="75">
        <f t="shared" si="27"/>
        <v>2999.92</v>
      </c>
      <c r="K164" s="73"/>
      <c r="L164" s="45">
        <f t="shared" si="28"/>
        <v>0</v>
      </c>
      <c r="M164" s="45"/>
      <c r="N164" s="59"/>
      <c r="O164" s="66"/>
      <c r="P164" s="66"/>
      <c r="Q164" s="64"/>
    </row>
    <row r="165" spans="1:17" x14ac:dyDescent="0.35">
      <c r="A165" s="46" t="s">
        <v>192</v>
      </c>
      <c r="B165" s="44" t="s">
        <v>24</v>
      </c>
      <c r="C165" s="44" t="s">
        <v>88</v>
      </c>
      <c r="D165" s="44"/>
      <c r="E165" s="49">
        <v>40.553333333333327</v>
      </c>
      <c r="F165" s="77">
        <f t="shared" si="25"/>
        <v>3244.2666666666664</v>
      </c>
      <c r="G165" s="50"/>
      <c r="H165" s="65">
        <f t="shared" si="26"/>
        <v>0</v>
      </c>
      <c r="I165" s="49">
        <f t="shared" si="24"/>
        <v>60.829999999999991</v>
      </c>
      <c r="J165" s="75">
        <f t="shared" si="27"/>
        <v>4866.3999999999996</v>
      </c>
      <c r="K165" s="73"/>
      <c r="L165" s="45">
        <f t="shared" si="28"/>
        <v>0</v>
      </c>
      <c r="M165" s="45"/>
      <c r="N165" s="59"/>
      <c r="O165" s="66"/>
      <c r="P165" s="66"/>
      <c r="Q165" s="64"/>
    </row>
    <row r="166" spans="1:17" x14ac:dyDescent="0.35">
      <c r="A166" s="46" t="s">
        <v>192</v>
      </c>
      <c r="B166" s="44" t="s">
        <v>24</v>
      </c>
      <c r="C166" s="44" t="s">
        <v>193</v>
      </c>
      <c r="D166" s="44"/>
      <c r="E166" s="49">
        <v>48.568333333333328</v>
      </c>
      <c r="F166" s="77">
        <f t="shared" si="25"/>
        <v>3885.4666666666662</v>
      </c>
      <c r="G166" s="50"/>
      <c r="H166" s="65">
        <f t="shared" si="26"/>
        <v>0</v>
      </c>
      <c r="I166" s="49">
        <f t="shared" si="24"/>
        <v>72.852499999999992</v>
      </c>
      <c r="J166" s="75">
        <f t="shared" si="27"/>
        <v>5828.1999999999989</v>
      </c>
      <c r="K166" s="73"/>
      <c r="L166" s="45">
        <f t="shared" si="28"/>
        <v>0</v>
      </c>
      <c r="M166" s="45"/>
      <c r="N166" s="59"/>
      <c r="O166" s="66"/>
      <c r="P166" s="66"/>
      <c r="Q166" s="64"/>
    </row>
    <row r="167" spans="1:17" x14ac:dyDescent="0.35">
      <c r="A167" s="46" t="s">
        <v>192</v>
      </c>
      <c r="B167" s="44" t="s">
        <v>24</v>
      </c>
      <c r="C167" s="44" t="s">
        <v>53</v>
      </c>
      <c r="D167" s="44"/>
      <c r="E167" s="49">
        <v>48.568333333333328</v>
      </c>
      <c r="F167" s="77">
        <f t="shared" si="25"/>
        <v>3885.4666666666662</v>
      </c>
      <c r="G167" s="50"/>
      <c r="H167" s="65">
        <f t="shared" si="26"/>
        <v>0</v>
      </c>
      <c r="I167" s="49">
        <f t="shared" si="24"/>
        <v>72.852499999999992</v>
      </c>
      <c r="J167" s="75">
        <f t="shared" si="27"/>
        <v>5828.1999999999989</v>
      </c>
      <c r="K167" s="73"/>
      <c r="L167" s="45">
        <f t="shared" si="28"/>
        <v>0</v>
      </c>
      <c r="M167" s="45"/>
      <c r="N167" s="59"/>
      <c r="O167" s="66"/>
      <c r="P167" s="66"/>
      <c r="Q167" s="64"/>
    </row>
    <row r="168" spans="1:17" x14ac:dyDescent="0.35">
      <c r="A168" s="46" t="s">
        <v>194</v>
      </c>
      <c r="B168" s="44" t="s">
        <v>42</v>
      </c>
      <c r="C168" s="44" t="s">
        <v>120</v>
      </c>
      <c r="D168" s="44"/>
      <c r="E168" s="49">
        <v>24.999333333333336</v>
      </c>
      <c r="F168" s="77">
        <f t="shared" si="25"/>
        <v>1999.9466666666669</v>
      </c>
      <c r="G168" s="50"/>
      <c r="H168" s="65">
        <f t="shared" si="26"/>
        <v>0</v>
      </c>
      <c r="I168" s="49">
        <f t="shared" si="24"/>
        <v>37.499000000000002</v>
      </c>
      <c r="J168" s="75">
        <f t="shared" si="27"/>
        <v>2999.92</v>
      </c>
      <c r="K168" s="73"/>
      <c r="L168" s="45">
        <f t="shared" si="28"/>
        <v>0</v>
      </c>
      <c r="M168" s="45"/>
      <c r="N168" s="59"/>
      <c r="O168" s="66"/>
      <c r="P168" s="66"/>
      <c r="Q168" s="64"/>
    </row>
    <row r="169" spans="1:17" x14ac:dyDescent="0.35">
      <c r="A169" s="46" t="s">
        <v>195</v>
      </c>
      <c r="B169" s="44" t="s">
        <v>42</v>
      </c>
      <c r="C169" s="44" t="s">
        <v>30</v>
      </c>
      <c r="D169" s="44"/>
      <c r="E169" s="49">
        <v>29.42722222222222</v>
      </c>
      <c r="F169" s="77">
        <f t="shared" si="25"/>
        <v>2354.1777777777775</v>
      </c>
      <c r="G169" s="50"/>
      <c r="H169" s="65">
        <f t="shared" si="26"/>
        <v>0</v>
      </c>
      <c r="I169" s="49">
        <f t="shared" si="24"/>
        <v>44.140833333333333</v>
      </c>
      <c r="J169" s="75">
        <f t="shared" si="27"/>
        <v>3531.2666666666664</v>
      </c>
      <c r="K169" s="73"/>
      <c r="L169" s="45">
        <f t="shared" si="28"/>
        <v>0</v>
      </c>
      <c r="M169" s="45"/>
      <c r="N169" s="59"/>
      <c r="O169" s="66"/>
      <c r="P169" s="66"/>
      <c r="Q169" s="64"/>
    </row>
    <row r="170" spans="1:17" x14ac:dyDescent="0.35">
      <c r="A170" s="46" t="s">
        <v>196</v>
      </c>
      <c r="B170" s="44" t="s">
        <v>48</v>
      </c>
      <c r="C170" s="44" t="s">
        <v>197</v>
      </c>
      <c r="D170" s="44"/>
      <c r="E170" s="49">
        <v>239.72666666666666</v>
      </c>
      <c r="F170" s="77">
        <f t="shared" si="25"/>
        <v>19178.133333333331</v>
      </c>
      <c r="G170" s="50"/>
      <c r="H170" s="65">
        <f t="shared" si="26"/>
        <v>0</v>
      </c>
      <c r="I170" s="49">
        <f t="shared" si="24"/>
        <v>359.59</v>
      </c>
      <c r="J170" s="75">
        <f t="shared" si="27"/>
        <v>28767.199999999997</v>
      </c>
      <c r="K170" s="73"/>
      <c r="L170" s="45">
        <f t="shared" si="28"/>
        <v>0</v>
      </c>
      <c r="M170" s="45"/>
      <c r="N170" s="59"/>
      <c r="O170" s="66"/>
      <c r="P170" s="66"/>
      <c r="Q170" s="64"/>
    </row>
    <row r="171" spans="1:17" x14ac:dyDescent="0.35">
      <c r="A171" s="46" t="s">
        <v>198</v>
      </c>
      <c r="B171" s="44" t="s">
        <v>29</v>
      </c>
      <c r="C171" s="44" t="s">
        <v>120</v>
      </c>
      <c r="D171" s="44"/>
      <c r="E171" s="49">
        <v>7.2688000000000015</v>
      </c>
      <c r="F171" s="77">
        <f t="shared" si="25"/>
        <v>581.50400000000013</v>
      </c>
      <c r="G171" s="50"/>
      <c r="H171" s="65">
        <f t="shared" si="26"/>
        <v>0</v>
      </c>
      <c r="I171" s="49">
        <f t="shared" si="24"/>
        <v>10.903200000000002</v>
      </c>
      <c r="J171" s="75">
        <f t="shared" si="27"/>
        <v>872.25600000000009</v>
      </c>
      <c r="K171" s="73"/>
      <c r="L171" s="45">
        <f t="shared" si="28"/>
        <v>0</v>
      </c>
      <c r="M171" s="45"/>
      <c r="N171" s="59"/>
      <c r="O171" s="66"/>
      <c r="P171" s="66"/>
      <c r="Q171" s="64"/>
    </row>
    <row r="172" spans="1:17" x14ac:dyDescent="0.35">
      <c r="A172" s="46" t="s">
        <v>198</v>
      </c>
      <c r="B172" s="44" t="s">
        <v>42</v>
      </c>
      <c r="C172" s="44" t="s">
        <v>114</v>
      </c>
      <c r="D172" s="44"/>
      <c r="E172" s="49">
        <v>14.373333333333333</v>
      </c>
      <c r="F172" s="77">
        <f t="shared" si="25"/>
        <v>1149.8666666666666</v>
      </c>
      <c r="G172" s="50"/>
      <c r="H172" s="65">
        <f t="shared" si="26"/>
        <v>0</v>
      </c>
      <c r="I172" s="49">
        <f t="shared" si="24"/>
        <v>21.56</v>
      </c>
      <c r="J172" s="75">
        <f t="shared" si="27"/>
        <v>1724.8</v>
      </c>
      <c r="K172" s="73"/>
      <c r="L172" s="45">
        <f t="shared" si="28"/>
        <v>0</v>
      </c>
      <c r="M172" s="45"/>
      <c r="N172" s="59"/>
      <c r="O172" s="66"/>
      <c r="P172" s="66"/>
      <c r="Q172" s="64"/>
    </row>
    <row r="173" spans="1:17" x14ac:dyDescent="0.35">
      <c r="A173" s="46" t="s">
        <v>199</v>
      </c>
      <c r="B173" s="44" t="s">
        <v>42</v>
      </c>
      <c r="C173" s="44" t="s">
        <v>72</v>
      </c>
      <c r="D173" s="44"/>
      <c r="E173" s="49">
        <v>27.369999999999994</v>
      </c>
      <c r="F173" s="77">
        <f t="shared" si="25"/>
        <v>2189.5999999999995</v>
      </c>
      <c r="G173" s="50"/>
      <c r="H173" s="65">
        <f t="shared" si="26"/>
        <v>0</v>
      </c>
      <c r="I173" s="49">
        <f t="shared" si="24"/>
        <v>41.054999999999993</v>
      </c>
      <c r="J173" s="75">
        <f t="shared" si="27"/>
        <v>3284.3999999999996</v>
      </c>
      <c r="K173" s="73"/>
      <c r="L173" s="45">
        <f t="shared" si="28"/>
        <v>0</v>
      </c>
      <c r="M173" s="45"/>
      <c r="N173" s="59"/>
      <c r="O173" s="66"/>
      <c r="P173" s="66"/>
      <c r="Q173" s="64"/>
    </row>
    <row r="174" spans="1:17" x14ac:dyDescent="0.35">
      <c r="A174" s="46" t="s">
        <v>199</v>
      </c>
      <c r="B174" s="44" t="s">
        <v>24</v>
      </c>
      <c r="C174" s="44" t="s">
        <v>51</v>
      </c>
      <c r="D174" s="44"/>
      <c r="E174" s="49">
        <v>44.453888888888883</v>
      </c>
      <c r="F174" s="77">
        <f t="shared" si="25"/>
        <v>3556.3111111111107</v>
      </c>
      <c r="G174" s="50"/>
      <c r="H174" s="65">
        <f t="shared" si="26"/>
        <v>0</v>
      </c>
      <c r="I174" s="49">
        <f t="shared" ref="I174:I181" si="29">E174:E341*1.5</f>
        <v>66.680833333333325</v>
      </c>
      <c r="J174" s="75">
        <f t="shared" si="27"/>
        <v>5334.4666666666662</v>
      </c>
      <c r="K174" s="73"/>
      <c r="L174" s="45">
        <f t="shared" si="28"/>
        <v>0</v>
      </c>
      <c r="M174" s="45"/>
      <c r="N174" s="59"/>
      <c r="O174" s="66"/>
      <c r="P174" s="66"/>
      <c r="Q174" s="64"/>
    </row>
    <row r="175" spans="1:17" x14ac:dyDescent="0.35">
      <c r="A175" s="46" t="s">
        <v>199</v>
      </c>
      <c r="B175" s="44" t="s">
        <v>24</v>
      </c>
      <c r="C175" s="44" t="s">
        <v>100</v>
      </c>
      <c r="D175" s="44"/>
      <c r="E175" s="49">
        <v>44.453888888888883</v>
      </c>
      <c r="F175" s="77">
        <f t="shared" si="25"/>
        <v>3556.3111111111107</v>
      </c>
      <c r="G175" s="50"/>
      <c r="H175" s="65">
        <f t="shared" si="26"/>
        <v>0</v>
      </c>
      <c r="I175" s="49">
        <f t="shared" si="29"/>
        <v>66.680833333333325</v>
      </c>
      <c r="J175" s="75">
        <f t="shared" si="27"/>
        <v>5334.4666666666662</v>
      </c>
      <c r="K175" s="73"/>
      <c r="L175" s="45">
        <f t="shared" si="28"/>
        <v>0</v>
      </c>
      <c r="M175" s="45"/>
      <c r="N175" s="59"/>
      <c r="O175" s="66"/>
      <c r="P175" s="66"/>
      <c r="Q175" s="64"/>
    </row>
    <row r="176" spans="1:17" x14ac:dyDescent="0.35">
      <c r="A176" s="46" t="s">
        <v>200</v>
      </c>
      <c r="B176" s="44" t="s">
        <v>29</v>
      </c>
      <c r="C176" s="44" t="s">
        <v>120</v>
      </c>
      <c r="D176" s="44"/>
      <c r="E176" s="49">
        <v>8.0559111111111115</v>
      </c>
      <c r="F176" s="77">
        <f t="shared" si="25"/>
        <v>644.47288888888897</v>
      </c>
      <c r="G176" s="50"/>
      <c r="H176" s="65">
        <f t="shared" si="26"/>
        <v>0</v>
      </c>
      <c r="I176" s="49">
        <f t="shared" si="29"/>
        <v>12.083866666666667</v>
      </c>
      <c r="J176" s="75">
        <f t="shared" si="27"/>
        <v>966.70933333333335</v>
      </c>
      <c r="K176" s="73"/>
      <c r="L176" s="45">
        <f t="shared" si="28"/>
        <v>0</v>
      </c>
      <c r="M176" s="45"/>
      <c r="N176" s="59"/>
      <c r="O176" s="66"/>
      <c r="P176" s="66"/>
      <c r="Q176" s="64"/>
    </row>
    <row r="177" spans="1:17" x14ac:dyDescent="0.35">
      <c r="A177" s="46" t="s">
        <v>200</v>
      </c>
      <c r="B177" s="44" t="s">
        <v>42</v>
      </c>
      <c r="C177" s="44" t="s">
        <v>114</v>
      </c>
      <c r="D177" s="44"/>
      <c r="E177" s="49">
        <v>15.160444444444446</v>
      </c>
      <c r="F177" s="77">
        <f t="shared" si="25"/>
        <v>1212.8355555555556</v>
      </c>
      <c r="G177" s="50"/>
      <c r="H177" s="65">
        <f t="shared" si="26"/>
        <v>0</v>
      </c>
      <c r="I177" s="49">
        <f t="shared" si="29"/>
        <v>22.740666666666669</v>
      </c>
      <c r="J177" s="75">
        <f t="shared" si="27"/>
        <v>1819.2533333333336</v>
      </c>
      <c r="K177" s="73"/>
      <c r="L177" s="45">
        <f t="shared" si="28"/>
        <v>0</v>
      </c>
      <c r="M177" s="45"/>
      <c r="N177" s="59"/>
      <c r="O177" s="66"/>
      <c r="P177" s="66"/>
      <c r="Q177" s="64"/>
    </row>
    <row r="178" spans="1:17" x14ac:dyDescent="0.35">
      <c r="A178" s="46" t="s">
        <v>201</v>
      </c>
      <c r="B178" s="44" t="s">
        <v>24</v>
      </c>
      <c r="C178" s="44" t="s">
        <v>27</v>
      </c>
      <c r="D178" s="44"/>
      <c r="E178" s="49">
        <v>24.417555555555552</v>
      </c>
      <c r="F178" s="77">
        <f t="shared" si="25"/>
        <v>1953.4044444444442</v>
      </c>
      <c r="G178" s="50"/>
      <c r="H178" s="65">
        <f t="shared" si="26"/>
        <v>0</v>
      </c>
      <c r="I178" s="49">
        <f t="shared" si="29"/>
        <v>36.626333333333328</v>
      </c>
      <c r="J178" s="75">
        <f t="shared" si="27"/>
        <v>2930.1066666666661</v>
      </c>
      <c r="K178" s="73"/>
      <c r="L178" s="45">
        <f t="shared" si="28"/>
        <v>0</v>
      </c>
      <c r="M178" s="45"/>
      <c r="N178" s="59"/>
      <c r="O178" s="66"/>
      <c r="P178" s="66"/>
      <c r="Q178" s="64"/>
    </row>
    <row r="179" spans="1:17" x14ac:dyDescent="0.35">
      <c r="A179" s="46" t="s">
        <v>201</v>
      </c>
      <c r="B179" s="44" t="s">
        <v>24</v>
      </c>
      <c r="C179" s="44" t="s">
        <v>93</v>
      </c>
      <c r="D179" s="44"/>
      <c r="E179" s="49">
        <v>27.172444444444448</v>
      </c>
      <c r="F179" s="77">
        <f t="shared" si="25"/>
        <v>2173.7955555555559</v>
      </c>
      <c r="G179" s="50"/>
      <c r="H179" s="65">
        <f t="shared" si="26"/>
        <v>0</v>
      </c>
      <c r="I179" s="49">
        <f t="shared" si="29"/>
        <v>40.75866666666667</v>
      </c>
      <c r="J179" s="75">
        <f t="shared" si="27"/>
        <v>3260.6933333333336</v>
      </c>
      <c r="K179" s="73"/>
      <c r="L179" s="45">
        <f t="shared" si="28"/>
        <v>0</v>
      </c>
      <c r="M179" s="45"/>
      <c r="N179" s="59"/>
      <c r="O179" s="66"/>
      <c r="P179" s="66"/>
      <c r="Q179" s="64"/>
    </row>
    <row r="180" spans="1:17" x14ac:dyDescent="0.35">
      <c r="A180" s="46" t="s">
        <v>202</v>
      </c>
      <c r="B180" s="44" t="s">
        <v>42</v>
      </c>
      <c r="C180" s="44" t="s">
        <v>53</v>
      </c>
      <c r="D180" s="44"/>
      <c r="E180" s="49">
        <v>31.895888888888884</v>
      </c>
      <c r="F180" s="77">
        <f t="shared" si="25"/>
        <v>2551.6711111111108</v>
      </c>
      <c r="G180" s="50"/>
      <c r="H180" s="65">
        <f t="shared" si="26"/>
        <v>0</v>
      </c>
      <c r="I180" s="49">
        <f t="shared" si="29"/>
        <v>47.843833333333322</v>
      </c>
      <c r="J180" s="75">
        <f t="shared" si="27"/>
        <v>3827.5066666666658</v>
      </c>
      <c r="K180" s="73"/>
      <c r="L180" s="45">
        <f t="shared" si="28"/>
        <v>0</v>
      </c>
      <c r="M180" s="45"/>
      <c r="N180" s="59"/>
      <c r="O180" s="66"/>
      <c r="P180" s="66"/>
      <c r="Q180" s="64"/>
    </row>
    <row r="181" spans="1:17" x14ac:dyDescent="0.35">
      <c r="A181" s="46" t="s">
        <v>203</v>
      </c>
      <c r="B181" s="44" t="s">
        <v>42</v>
      </c>
      <c r="C181" s="44" t="s">
        <v>204</v>
      </c>
      <c r="D181" s="44"/>
      <c r="E181" s="49">
        <v>35.598888888888879</v>
      </c>
      <c r="F181" s="77">
        <f t="shared" si="25"/>
        <v>2847.9111111111106</v>
      </c>
      <c r="G181" s="50"/>
      <c r="H181" s="65">
        <f t="shared" si="26"/>
        <v>0</v>
      </c>
      <c r="I181" s="49">
        <f t="shared" si="29"/>
        <v>53.398333333333319</v>
      </c>
      <c r="J181" s="75">
        <f t="shared" si="27"/>
        <v>4271.8666666666659</v>
      </c>
      <c r="K181" s="73"/>
      <c r="L181" s="45">
        <f t="shared" si="28"/>
        <v>0</v>
      </c>
      <c r="M181" s="45"/>
      <c r="N181" s="59"/>
      <c r="O181" s="66"/>
      <c r="P181" s="66"/>
      <c r="Q181" s="64"/>
    </row>
  </sheetData>
  <sortState xmlns:xlrd2="http://schemas.microsoft.com/office/spreadsheetml/2017/richdata2" ref="A3:F853">
    <sortCondition ref="A2"/>
  </sortState>
  <mergeCells count="3">
    <mergeCell ref="G7:I7"/>
    <mergeCell ref="C3:D3"/>
    <mergeCell ref="C4:D4"/>
  </mergeCells>
  <hyperlinks>
    <hyperlink ref="C2" r:id="rId1" xr:uid="{00000000-0004-0000-0000-000000000000}"/>
    <hyperlink ref="A2" r:id="rId2" xr:uid="{6E7E1B57-4119-4F62-AAB1-C5CCD69FF69A}"/>
  </hyperlinks>
  <pageMargins left="0.7" right="0.7" top="0.75" bottom="0.75" header="0.3" footer="0.3"/>
  <pageSetup paperSize="9" orientation="portrait" r:id="rId3"/>
  <ignoredErrors>
    <ignoredError sqref="J14" calculatedColumn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2022-06-20T20:13:48Z</dcterms:modified>
</cp:coreProperties>
</file>